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citação versao final\"/>
    </mc:Choice>
  </mc:AlternateContent>
  <xr:revisionPtr revIDLastSave="0" documentId="8_{315114AC-09D1-413B-8E29-DBE685E2C453}" xr6:coauthVersionLast="47" xr6:coauthVersionMax="47" xr10:uidLastSave="{00000000-0000-0000-0000-000000000000}"/>
  <bookViews>
    <workbookView xWindow="-120" yWindow="-120" windowWidth="20730" windowHeight="11160" activeTab="1" xr2:uid="{B0530FC8-1FE3-794B-842C-E695473C176D}"/>
  </bookViews>
  <sheets>
    <sheet name="FCL - Lote Norte" sheetId="3" r:id="rId1"/>
    <sheet name="FCL - Lote Su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\a">#N/A</definedName>
    <definedName name="\b">#N/A</definedName>
    <definedName name="\c">#N/A</definedName>
    <definedName name="\M">#REF!</definedName>
    <definedName name="___________NEW2" hidden="1">{"'RATEIO RECEITA BRUTA'!$B$77:$C$106"}</definedName>
    <definedName name="_____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p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adm1" hidden="1">{"'Índice'!$A$1:$K$49"}</definedName>
    <definedName name="__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ACC2" hidden="1">'[1]DIF FAT FEV 01'!$X$13:$Y$40</definedName>
    <definedName name="___adm1" hidden="1">{"'Índice'!$A$1:$K$49"}</definedName>
    <definedName name="_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thinkcellPDLM4DZHWAPEPH5A6BCJ66VLSE" hidden="1">#REF!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lfn.IFERROR" hidden="1">#NAME?</definedName>
    <definedName name="___xlfn.RTD" hidden="1">#NAME?</definedName>
    <definedName name="__123Graph_A" hidden="1">[2]Assum!$B$12:$B$19</definedName>
    <definedName name="__123Graph_AGraph10" hidden="1">[3]aux!$I$24:$M$24</definedName>
    <definedName name="__123Graph_AGraph11" hidden="1">[3]aux!$I$26:$M$26</definedName>
    <definedName name="__123Graph_AGraph12" hidden="1">[3]aux!$I$28:$M$28</definedName>
    <definedName name="__123Graph_AGraph2" hidden="1">[3]aux!$I$8:$M$8</definedName>
    <definedName name="__123Graph_AGraph3" hidden="1">[3]aux!$I$10:$M$10</definedName>
    <definedName name="__123Graph_AGraph4" hidden="1">[3]aux!$I$12:$M$12</definedName>
    <definedName name="__123Graph_AGraph5" hidden="1">[3]aux!$I$14:$M$14</definedName>
    <definedName name="__123Graph_AGraph6" hidden="1">[3]aux!$I$16:$M$16</definedName>
    <definedName name="__123Graph_AGraph7" hidden="1">[3]aux!$I$18:$M$18</definedName>
    <definedName name="__123Graph_AGraph8" hidden="1">[3]aux!$I$20:$M$20</definedName>
    <definedName name="__123Graph_AGraph9" hidden="1">[3]aux!$I$22:$M$22</definedName>
    <definedName name="__123Graph_ASIDECO" hidden="1">#REF!</definedName>
    <definedName name="__123Graph_B" hidden="1">[2]Assum!$C$12:$C$19</definedName>
    <definedName name="__123Graph_BGraph10" hidden="1">[3]aux!$B$24:$F$24</definedName>
    <definedName name="__123Graph_BGraph11" hidden="1">[3]aux!$B$26:$F$26</definedName>
    <definedName name="__123Graph_BGraph12" hidden="1">[3]aux!$B$28:$F$28</definedName>
    <definedName name="__123Graph_BGraph2" hidden="1">[3]aux!$B$8:$F$8</definedName>
    <definedName name="__123Graph_BGraph3" hidden="1">[3]aux!$B$10:$F$10</definedName>
    <definedName name="__123Graph_BGraph4" hidden="1">[3]aux!$B$12:$F$12</definedName>
    <definedName name="__123Graph_BGraph5" hidden="1">[3]aux!$B$14:$F$14</definedName>
    <definedName name="__123Graph_BGraph6" hidden="1">[3]aux!$B$16:$F$16</definedName>
    <definedName name="__123Graph_BGraph7" hidden="1">[3]aux!$B$18:$F$18</definedName>
    <definedName name="__123Graph_BGraph8" hidden="1">[3]aux!$B$20:$F$20</definedName>
    <definedName name="__123Graph_BGraph9" hidden="1">[3]aux!$B$22:$F$22</definedName>
    <definedName name="__123Graph_BSIDECO" hidden="1">#REF!</definedName>
    <definedName name="__123Graph_C" hidden="1">[2]Assum!$D$12:$D$19</definedName>
    <definedName name="__123Graph_CSIDECO" hidden="1">#REF!</definedName>
    <definedName name="__123Graph_D" hidden="1">[2]Assum!$E$12:$E$19</definedName>
    <definedName name="__123Graph_E" hidden="1">[2]Assum!$F$12:$F$19</definedName>
    <definedName name="__123Graph_X" hidden="1">'[4]BALANCE SHEET-GAAP'!$B$19:$B$24</definedName>
    <definedName name="__123Graph_XGraph10" hidden="1">[3]aux!$B$25:$F$25</definedName>
    <definedName name="__123Graph_XGraph11" hidden="1">[3]aux!$B$27:$F$27</definedName>
    <definedName name="__123Graph_XGraph12" hidden="1">[3]aux!$B$29:$F$29</definedName>
    <definedName name="__123Graph_XGraph2" hidden="1">[3]aux!$B$9:$F$9</definedName>
    <definedName name="__123Graph_XGraph3" hidden="1">[3]aux!$B$11:$F$11</definedName>
    <definedName name="__123Graph_XGraph4" hidden="1">[3]aux!$B$13:$F$13</definedName>
    <definedName name="__123Graph_XGraph5" hidden="1">[3]aux!$B$15:$F$15</definedName>
    <definedName name="__123Graph_XGraph6" hidden="1">[3]aux!$B$17:$F$17</definedName>
    <definedName name="__123Graph_XGraph7" hidden="1">[3]aux!$B$19:$F$19</definedName>
    <definedName name="__123Graph_XGraph8" hidden="1">[3]aux!$B$21:$F$21</definedName>
    <definedName name="__123Graph_XGraph9" hidden="1">[3]aux!$B$23:$F$23</definedName>
    <definedName name="__123Graph_XSIDECO" hidden="1">#REF!</definedName>
    <definedName name="__adm1" hidden="1">{"'Índice'!$A$1:$K$49"}</definedName>
    <definedName name="_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FDS_HYPERLINK_TOGGLE_STATE__" hidden="1">"ON"</definedName>
    <definedName name="__FYE2">[5]Inputs!$D$17</definedName>
    <definedName name="__IntlFixup" hidden="1">TRUE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TitleTemp">#NAME?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lfn.BAHTTEXT" hidden="1">#NAME?</definedName>
    <definedName name="__xlfn.IFERROR" hidden="1">#NAME?</definedName>
    <definedName name="__xlfn.RTD" hidden="1">#NAME?</definedName>
    <definedName name="__ZZ18">[6]RESUMEN!#REF!</definedName>
    <definedName name="_1__123Graph_ACHART_1" hidden="1">'[7]PROP ELAB GANH'!$K$9:$K$15</definedName>
    <definedName name="_1_1B">#REF!</definedName>
    <definedName name="_10__123Graph_BCHART_9" hidden="1">'[7]PROP ELAB GANH'!$C$9:$C$15</definedName>
    <definedName name="_10_4CD">#REF!</definedName>
    <definedName name="_11__123Graph_LBL_ACHART_2" hidden="1">[7]PARETOS!$M$4:$M$10</definedName>
    <definedName name="_12__123Graph_LBL_ACHART_3" hidden="1">[7]PARETOS!$N$29:$N$36</definedName>
    <definedName name="_13__123Graph_LBL_ACHART_7" hidden="1">'[7]PROP ELAB GANH'!$P$47:$P$55</definedName>
    <definedName name="_14__123Graph_LBL_ACHART_8" hidden="1">'[7]PROP ELAB GANH'!$P$70:$P$78</definedName>
    <definedName name="_14A1">#REF!</definedName>
    <definedName name="_14A2">#REF!</definedName>
    <definedName name="_14B1">#REF!</definedName>
    <definedName name="_14B2">#REF!</definedName>
    <definedName name="_15__123Graph_LBL_BCHART_2" hidden="1">[7]PARETOS!$N$4:$N$10</definedName>
    <definedName name="_16__123Graph_LBL_BCHART_3" hidden="1">[7]PARETOS!$O$28:$O$35</definedName>
    <definedName name="_17__123Graph_XCHART_3" hidden="1">[7]PARETOS!$M$29:$M$36</definedName>
    <definedName name="_18__123Graph_XCHART_8" hidden="1">'[7]PROP ELAB GANH'!$L$70:$L$78</definedName>
    <definedName name="_19__123Graph_XCHART_9" hidden="1">'[7]PROP ELAB GANH'!$K$93:$K$99</definedName>
    <definedName name="_2__123Graph_ACHART_2" hidden="1">[7]PARETOS!$M$4:$M$10</definedName>
    <definedName name="_2_3">#REF!</definedName>
    <definedName name="_20_3Graph_LBL_ACHART_3_ƙ믰Ł__랴Ł_________耀_______123Gra" hidden="1">[7]PARETOS!$N$29:$N$36</definedName>
    <definedName name="_3__123Graph_ACHART_3" hidden="1">[7]PARETOS!$N$29:$N$36</definedName>
    <definedName name="_3_4ACD">#REF!</definedName>
    <definedName name="_4__123Graph_ACHART_7" hidden="1">'[7]PROP ELAB GANH'!$P$47:$P$55</definedName>
    <definedName name="_4_4ASCH">#REF!</definedName>
    <definedName name="_4A1d">#REF!</definedName>
    <definedName name="_4A2m">#REF!</definedName>
    <definedName name="_4A2s">#REF!</definedName>
    <definedName name="_4B1d">#REF!</definedName>
    <definedName name="_4B2m">#REF!</definedName>
    <definedName name="_4B2s">#REF!</definedName>
    <definedName name="_4C1d">#REF!</definedName>
    <definedName name="_4C2m">#REF!</definedName>
    <definedName name="_4C2s">#REF!</definedName>
    <definedName name="_4D1d">#REF!</definedName>
    <definedName name="_4D2m">#REF!</definedName>
    <definedName name="_4D2s">#REF!</definedName>
    <definedName name="_4E1d">#REF!</definedName>
    <definedName name="_4E2m">#REF!</definedName>
    <definedName name="_4Es">#REF!</definedName>
    <definedName name="_4M">#REF!</definedName>
    <definedName name="_4S">#REF!</definedName>
    <definedName name="_5__123Graph_ACHART_8" hidden="1">'[7]PROP ELAB GANH'!$P$70:$P$78</definedName>
    <definedName name="_6">#REF!</definedName>
    <definedName name="_6__123Graph_ACHART_9" hidden="1">'[7]PROP ELAB GANH'!$L$95:$L$101</definedName>
    <definedName name="_7__123Graph_BCHART_1" hidden="1">'[7]PROP ELAB GANH'!$E$9:$E$15</definedName>
    <definedName name="_8__123Graph_BCHART_2" hidden="1">[7]PARETOS!$N$4:$N$10</definedName>
    <definedName name="_8_4BCD">#REF!</definedName>
    <definedName name="_9__123Graph_BCHART_3" hidden="1">[7]PARETOS!$O$28:$O$35</definedName>
    <definedName name="_9_4BSCH">#REF!</definedName>
    <definedName name="_ACC2" hidden="1">#REF!</definedName>
    <definedName name="_adm1" hidden="1">{"'Índice'!$A$1:$K$49"}</definedName>
    <definedName name="_adm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bdm.3F011716051B4FEEAD434DAF7429A66C.edm" hidden="1">#REF!</definedName>
    <definedName name="_bdm.88CC4E1D12694638BB763E7B3B3E920B.edm" hidden="1">[8]Cover!$A$1:$IV$65536</definedName>
    <definedName name="_bdm.E8CF0219824446BFB78BED17CACAE78D.edm" hidden="1">'[8]Output PPT'!$A$1:$IV$65536</definedName>
    <definedName name="_BLA1" hidden="1">"SRVEXACT;041;marleen;0"</definedName>
    <definedName name="_CED11">#REF!</definedName>
    <definedName name="_D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4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5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6">{0;0;0;0;9;#N/A;0.75;0.75;1;1;1;FALSE;FALSE;FALSE;FALSE;FALSE;#N/A;1;100;#N/A;#N/A;"&amp;A";"Page &amp;P"}</definedName>
    <definedName name="_D7">{0;0;0;0;9;#N/A;0.75;0.75;1;1;1;FALSE;FALSE;FALSE;FALSE;FALSE;#N/A;1;100;#N/A;#N/A;"&amp;A";"Page &amp;P"}</definedName>
    <definedName name="_D8">{0;0;0;0;9;#N/A;0.75;0.75;1;1;1;FALSE;FALSE;FALSE;FALSE;FALSE;#N/A;1;100;#N/A;#N/A;"&amp;A";"Page &amp;P"}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FYE2">[9]Inputs!$D$17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Key1" hidden="1">#REF!</definedName>
    <definedName name="_Key2" hidden="1">#REF!</definedName>
    <definedName name="_MatInverse_In" hidden="1">#REF!</definedName>
    <definedName name="_NEW2" hidden="1">{"'RATEIO RECEITA BRUTA'!$B$77:$C$106"}</definedName>
    <definedName name="_Order1" hidden="1">255</definedName>
    <definedName name="_Order2" hidden="1">255</definedName>
    <definedName name="_P00Balance">#REF!</definedName>
    <definedName name="_P00Cash">#REF!</definedName>
    <definedName name="_P00Debt">#REF!</definedName>
    <definedName name="_P00debt1">#REF!</definedName>
    <definedName name="_P00debt2">#REF!</definedName>
    <definedName name="_P00Deprec.">#REF!</definedName>
    <definedName name="_ped1">#REF!</definedName>
    <definedName name="_qe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0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1">{0;0;0;0;9;#N/A;0.75;0.75;1;1;1;FALSE;FALSE;FALSE;FALSE;FALSE;#N/A;1;100;#N/A;#N/A;"&amp;A";"Page &amp;P"}</definedName>
    <definedName name="_qe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4">{0;0;0;0;9;#N/A;0.75;0.75;1;1;1;FALSE;FALSE;FALSE;FALSE;FALSE;#N/A;1;100;#N/A;#N/A;"&amp;A";"Page &amp;P"}</definedName>
    <definedName name="_qe5">{0;0;0;0;9;#N/A;0.75;0.75;1;1;1;FALSE;FALSE;FALSE;FALSE;FALSE;#N/A;1;100;#N/A;#N/A;"&amp;A";"Page &amp;P"}</definedName>
    <definedName name="_qe6">{0;0;0;0;9;#N/A;0.75;0.75;1;1;1;FALSE;FALSE;FALSE;FALSE;FALSE;#N/A;1;100;#N/A;#N/A;"&amp;A";"Page &amp;P"}</definedName>
    <definedName name="_qe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qe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qe9">{0;0;0;0;258;#N/A;0.75;0.75;1;1;2;FALSE;FALSE;FALSE;FALSE;FALSE;#N/A;1;#N/A;1;1;"&amp;A";"Page &amp;P"}</definedName>
    <definedName name="_qw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w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w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r">#REF!</definedName>
    <definedName name="_r3_dados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0</definedName>
    <definedName name="_rj99">#REF!</definedName>
    <definedName name="_Sort" hidden="1">#REF!</definedName>
    <definedName name="_sp33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3_Out" hidden="1">#REF!</definedName>
    <definedName name="_TC9613">'[10]5 D'!#REF!</definedName>
    <definedName name="_TX001">#REF!</definedName>
    <definedName name="_TX002">#REF!</definedName>
    <definedName name="_wq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10">{0;0;0;0;258;#N/A;0.75;0.75;1;1;2;FALSE;FALSE;FALSE;FALSE;FALSE;#N/A;1;#N/A;1;1;"&amp;A";"Page &amp;P"}</definedName>
    <definedName name="_wq1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12">{0;0;0;0;9;#N/A;0.75;0.75;1;1;1;FALSE;FALSE;FALSE;FALSE;FALSE;#N/A;1;100;#N/A;#N/A;"&amp;A";"Page &amp;P"}</definedName>
    <definedName name="_wq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4">{0;0;0;0;9;#N/A;0.75;0.75;1;1;1;FALSE;FALSE;FALSE;FALSE;FALSE;#N/A;1;100;#N/A;#N/A;"&amp;A";"Page &amp;P"}</definedName>
    <definedName name="_wq5">{0;0;0;0;9;#N/A;0.75;0.75;1;1;1;FALSE;FALSE;FALSE;FALSE;FALSE;#N/A;1;100;#N/A;#N/A;"&amp;A";"Page &amp;P"}</definedName>
    <definedName name="_wq6">{0;0;0;0;9;#N/A;0.75;0.75;1;1;1;FALSE;FALSE;FALSE;FALSE;FALSE;#N/A;1;100;#N/A;#N/A;"&amp;A";"Page &amp;P"}</definedName>
    <definedName name="_wq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wq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Z1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n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e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Balance">{0;0;0;0;9;#N/A;0.75;0.75;1;1;1;FALSE;FALSE;FALSE;FALSE;FALSE;#N/A;1;100;#N/A;#N/A;"&amp;A";"Page &amp;P"}</definedName>
    <definedName name="_ZCash">{0;0;0;0;9;#N/A;0.75;0.75;1;1;1;FALSE;FALSE;FALSE;FALSE;FALSE;#N/A;1;100;#N/A;#N/A;"&amp;A";"Page &amp;P"}</definedName>
    <definedName name="_ZDebt">{0;0;0;0;9;#N/A;0.75;0.75;1;1;1;FALSE;FALSE;FALSE;FALSE;FALSE;#N/A;1;100;#N/A;#N/A;"&amp;A";"Page &amp;P"}</definedName>
    <definedName name="_Zdebt1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Zdebt2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ZDeprec.">{0;0;0;0;258;#N/A;0.75;0.75;1;1;2;FALSE;FALSE;FALSE;FALSE;FALSE;#N/A;1;#N/A;1;1;"&amp;A";"Page &amp;P"}</definedName>
    <definedName name="_ZZ18">[11]RESUMEN!#REF!</definedName>
    <definedName name="a">'[12]826 ags. (Par T e NT)'!$A$1:$IV$65536</definedName>
    <definedName name="A_Data_Pull">#REF!</definedName>
    <definedName name="aa">'[13]1'!$C$19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DOCTOPS" hidden="1">"AAA_SET"</definedName>
    <definedName name="AAA_duser" hidden="1">"OFF"</definedName>
    <definedName name="AAAAA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>#REF!</definedName>
    <definedName name="AccessDatabase" hidden="1">"C:\Controle de Custos - SAP\CONTROLE DE RC E PC.mdb"</definedName>
    <definedName name="AÇO">'[14]Conc 20'!#REF!</definedName>
    <definedName name="Acomp_mes">#REF!</definedName>
    <definedName name="Active_beg">[15]Cards!#REF!</definedName>
    <definedName name="adicional_noturno">'[16]Parâmetros do Sistema'!#REF!</definedName>
    <definedName name="Administrativo">#REF!</definedName>
    <definedName name="ADPOFJPDAFOK" hidden="1">{"'RATEIO RECEITA BRUTA'!$B$77:$C$106"}</definedName>
    <definedName name="aersf" hidden="1">#REF!</definedName>
    <definedName name="AgCon">#REF!</definedName>
    <definedName name="AgCon1">#REF!</definedName>
    <definedName name="Agencias_Consulta">#REF!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irpj">'[17]E1 - Tributos'!$H$7</definedName>
    <definedName name="alex">#REF!</definedName>
    <definedName name="AliqICMS">'[17]E1 - Tributos'!$C$122:$E$148</definedName>
    <definedName name="AliqPorTipo">'[17]E1 - Tributos'!$B$111:$R$116</definedName>
    <definedName name="ALÍQUOTAS_DE_PRESUNÇÃO">[18]!Tabela5[#All]</definedName>
    <definedName name="ALÍQUOTAS_DE_PRESUNÇÃO_IR_CSLL">" "</definedName>
    <definedName name="Alíquotas_IRcsll">[18]!Tabela6[#All]</definedName>
    <definedName name="ALMOÇO">[19]INSUMOS!$Y$23</definedName>
    <definedName name="AM_custo">[20]Parametros!$C$51</definedName>
    <definedName name="AM_Deducao">[20]Parametros!$C$46</definedName>
    <definedName name="AM_Dependente">[20]Parametros!$C$49</definedName>
    <definedName name="AM_qtd_dependente">[20]Parametros!$C$48</definedName>
    <definedName name="AM_Titular">[20]Parametros!$C$45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bid">'[21]Geral-Atual.24.04.02'!$L$6</definedName>
    <definedName name="Anexo_1Ano">#REF!</definedName>
    <definedName name="Anexo_6Meses">#REF!</definedName>
    <definedName name="ANEXO_PAZMIÑO">#REF!</definedName>
    <definedName name="ANEXO_VENDEDORES">#REF!</definedName>
    <definedName name="anscount" hidden="1">7</definedName>
    <definedName name="ANUAL">#REF!</definedName>
    <definedName name="AO_agregado">[20]Parametros!$C$60</definedName>
    <definedName name="AO_Custo">[20]Parametros!$C$62</definedName>
    <definedName name="AO_Deducao">[20]Parametros!$C$55</definedName>
    <definedName name="AO_dependente">[20]Parametros!$C$59</definedName>
    <definedName name="AO_qtd_agregado">[20]Parametros!$C$58</definedName>
    <definedName name="AO_qtd_dependente">[20]Parametros!$C$57</definedName>
    <definedName name="AO_Titular">[20]Parametros!$C$54</definedName>
    <definedName name="APARECIDO">'[14]Conc 20'!#REF!</definedName>
    <definedName name="APARELHOS">[19]MULTIPLICADORES!$B$68</definedName>
    <definedName name="ÁREA">[19]RESUMO!$E$74</definedName>
    <definedName name="área_impmut">#REF!</definedName>
    <definedName name="área_impr.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1</definedName>
    <definedName name="AS2SyncStepLS" hidden="1">0</definedName>
    <definedName name="AS2VersionLS" hidden="1">300</definedName>
    <definedName name="asa">[22]RELATA!$A$1:$AA$335</definedName>
    <definedName name="asdadsad" hidden="1">#REF!</definedName>
    <definedName name="ASE" hidden="1">#REF!</definedName>
    <definedName name="ASSASASASA">[23]RELATA!$A$1:$AA$335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I" hidden="1">[24]April!$C$70:$C$81</definedName>
    <definedName name="AUXILIARES">#REF!</definedName>
    <definedName name="azul">#REF!</definedName>
    <definedName name="b">{0;0;0;0;9;#N/A;0.75;0.75;1;1;1;FALSE;FALSE;FALSE;FALSE;FALSE;#N/A;1;100;#N/A;#N/A;"&amp;A";"Page &amp;P"}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nkLeague">#REF!</definedName>
    <definedName name="Bas">#REF!</definedName>
    <definedName name="BASE_Apuração">[18]!Tabela4[#All]</definedName>
    <definedName name="_xlnm.Database">[25]fev_nov!$A$3:$R$105</definedName>
    <definedName name="bb">'[13]1'!$H$19</definedName>
    <definedName name="BBB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C_10">#REF!</definedName>
    <definedName name="BC_15">#REF!</definedName>
    <definedName name="BC_20">#REF!</definedName>
    <definedName name="BDI">#REF!</definedName>
    <definedName name="beg">[26]Title!$G$33</definedName>
    <definedName name="beneficios">#REF!</definedName>
    <definedName name="BENZUSB">#REF!</definedName>
    <definedName name="BENZUSH">#REF!</definedName>
    <definedName name="BENZUSL">#REF!</definedName>
    <definedName name="BG_Del" hidden="1">15</definedName>
    <definedName name="BG_Ins" hidden="1">4</definedName>
    <definedName name="BG_Mod" hidden="1">6</definedName>
    <definedName name="BLA" hidden="1">"SRVEXACT;030;marleen;0"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[27]market!$E$7</definedName>
    <definedName name="BLPH10" hidden="1">[27]market!$O$12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[27]market!$Y$12</definedName>
    <definedName name="BLPH110" hidden="1">#REF!</definedName>
    <definedName name="BLPH111" hidden="1">#REF!</definedName>
    <definedName name="BLPH112" hidden="1">#REF!</definedName>
    <definedName name="BLPH12" hidden="1">[27]market!$T$12</definedName>
    <definedName name="BLPH13" hidden="1">[27]market!$AD$12</definedName>
    <definedName name="BLPH14" hidden="1">[27]market!$AI$12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[27]market!$I$7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3" hidden="1">[27]market!$M$7</definedName>
    <definedName name="BLPH4" hidden="1">[27]market!$Q$7</definedName>
    <definedName name="BLPH5" hidden="1">[27]market!$Z$7</definedName>
    <definedName name="BLPH6" hidden="1">[27]market!$T$7</definedName>
    <definedName name="BLPH7" hidden="1">[27]market!$AC$7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[27]market!$E$12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[27]market!$J$12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[28]Performance!$B$8</definedName>
    <definedName name="BLPI3" hidden="1">[28]Performance!$F$8</definedName>
    <definedName name="BLPI4" hidden="1">#REF!</definedName>
    <definedName name="BLPI5" hidden="1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UTANUS">#REF!</definedName>
    <definedName name="CAB">#REF!</definedName>
    <definedName name="CabSN">[29]Memorias!$H$21</definedName>
    <definedName name="CAFÉ">[19]INSUMOS!$Y$18</definedName>
    <definedName name="caixa">#REF!</definedName>
    <definedName name="CAP_00">'[17]B0 - Demanda Base'!$W$20</definedName>
    <definedName name="CAP_01">'[17]B0 - Demanda Base'!$W$21</definedName>
    <definedName name="CAP_02">'[17]B0 - Demanda Base'!$W$22</definedName>
    <definedName name="CAP_03">'[17]B0 - Demanda Base'!$W$23</definedName>
    <definedName name="CAP_04">'[17]B0 - Demanda Base'!$W$24</definedName>
    <definedName name="CAP_05">'[17]B0 - Demanda Base'!$W$25</definedName>
    <definedName name="CAP_06">'[17]B0 - Demanda Base'!$W$26</definedName>
    <definedName name="CAP_07">'[17]B0 - Demanda Base'!$W$27</definedName>
    <definedName name="CAP_08">'[17]B0 - Demanda Base'!$W$28</definedName>
    <definedName name="CAP_09">'[17]B0 - Demanda Base'!$W$29</definedName>
    <definedName name="CAP_10">'[17]B0 - Demanda Base'!$W$30</definedName>
    <definedName name="CAP_11">'[17]B0 - Demanda Base'!$W$31</definedName>
    <definedName name="CAP_12">'[17]B0 - Demanda Base'!$W$32</definedName>
    <definedName name="CAP_13">'[17]B0 - Demanda Base'!$W$33</definedName>
    <definedName name="CAP_14">'[17]B0 - Demanda Base'!$W$34</definedName>
    <definedName name="CAP_15">'[17]B0 - Demanda Base'!$W$35</definedName>
    <definedName name="CAP_16">'[17]B0 - Demanda Base'!$W$36</definedName>
    <definedName name="CAP_17">'[17]B0 - Demanda Base'!$W$37</definedName>
    <definedName name="CAP_18">'[17]B0 - Demanda Base'!$W$38</definedName>
    <definedName name="CAP_19">'[17]B0 - Demanda Base'!$W$39</definedName>
    <definedName name="CAP_20">'[17]B0 - Demanda Base'!$W$40</definedName>
    <definedName name="captacao">[20]Parametros!$C$8</definedName>
    <definedName name="Cards_beg">[15]Cards!#REF!</definedName>
    <definedName name="cash_terminal">#REF!</definedName>
    <definedName name="Categorias">[30]Categorias!$A$2:$D$32</definedName>
    <definedName name="CatInvest">'[17]Aux Categorias'!$A$2:$A$9</definedName>
    <definedName name="CBWorkbookPriority" hidden="1">-471789682</definedName>
    <definedName name="cc" hidden="1">{"'CONS'!$A$10:$N$62"}</definedName>
    <definedName name="CC_deducao">[20]Parametros!$C$79</definedName>
    <definedName name="CC_mensal">[20]Parametros!$C$78</definedName>
    <definedName name="cd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ced15D">#REF!</definedName>
    <definedName name="ced15M">#REF!</definedName>
    <definedName name="ced15S">#REF!</definedName>
    <definedName name="CED5_D">#REF!</definedName>
    <definedName name="CED5_M">#REF!</definedName>
    <definedName name="CED5_S">#REF!</definedName>
    <definedName name="ced5A">#REF!</definedName>
    <definedName name="ced5BM">#REF!</definedName>
    <definedName name="ced5BS">#REF!</definedName>
    <definedName name="ced5CM">#REF!</definedName>
    <definedName name="ced5CS">#REF!</definedName>
    <definedName name="CEDULA">#REF!</definedName>
    <definedName name="Cenarios">'[17]B0 - Demanda Base'!$A$12:$U$14</definedName>
    <definedName name="CenarioSel">'[17]B0 - Demanda Base'!$B$7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eck">[31]Forecast!$B$187</definedName>
    <definedName name="CINCO">#REF!</definedName>
    <definedName name="CIQWBGuid" hidden="1">"48cc5e84-8b8e-4259-b5a3-aac546284311"</definedName>
    <definedName name="circularização" hidden="1">"AS2DocumentBrowse"</definedName>
    <definedName name="clara">'[32]4'!#REF!</definedName>
    <definedName name="Cliente">#REF!</definedName>
    <definedName name="CLT_base">'[20]Calculo Custo CLT'!$R$8:$R$70</definedName>
    <definedName name="clt_considerado">'[20]Calculo Custo CLT'!$D$8:$D$70</definedName>
    <definedName name="CODIGO">#REF!</definedName>
    <definedName name="CODINSUMO">#REF!</definedName>
    <definedName name="cofi" hidden="1">15</definedName>
    <definedName name="COFINS">[20]Sumário!$C$17</definedName>
    <definedName name="COMBUSTÍVEL">#REF!</definedName>
    <definedName name="comissao">[20]Sumário!$C$20</definedName>
    <definedName name="comparativo" hidden="1">{#N/A,#N/A,FALSE,"Cronograma";#N/A,#N/A,FALSE,"Cronogr. 2"}</definedName>
    <definedName name="concorrentes" hidden="1">{#N/A,#N/A,FALSE,"Cronograma";#N/A,#N/A,FALSE,"Cronogr. 2"}</definedName>
    <definedName name="consolidado" hidden="1">{#N/A,#N/A,FALSE,"Cronograma";#N/A,#N/A,FALSE,"Cronogr. 2"}</definedName>
    <definedName name="Consulta_itens_financeiros">#REF!</definedName>
    <definedName name="Consulta_itens_financeiros2">#REF!</definedName>
    <definedName name="CONSUMOS">#REF!</definedName>
    <definedName name="contador">#REF!</definedName>
    <definedName name="ConversaoBase">'[17]B0 - Demanda Base'!#REF!</definedName>
    <definedName name="Coord_TI">#REF!</definedName>
    <definedName name="corporate">#REF!</definedName>
    <definedName name="COSTECAT">#REF!</definedName>
    <definedName name="COSTEPERS">#REF!</definedName>
    <definedName name="COSTOS">#REF!</definedName>
    <definedName name="CPI">#REF!</definedName>
    <definedName name="CPI_factor">#REF!</definedName>
    <definedName name="cpmf">'[16]II - Mão de Obra'!#REF!</definedName>
    <definedName name="CPMF1">'[33]Estudo Impostos'!#REF!</definedName>
    <definedName name="CPMF2">'[33]Estudo Impostos'!#REF!</definedName>
    <definedName name="CPMF3">'[33]Estudo Impostos'!#REF!</definedName>
    <definedName name="CPMF4">'[33]Estudo Impostos'!#REF!</definedName>
    <definedName name="CPU_MECANICA">#REF!</definedName>
    <definedName name="CRUDEB">#REF!</definedName>
    <definedName name="CRUDEH">#REF!</definedName>
    <definedName name="CRUDEL">#REF!</definedName>
    <definedName name="CSData1">[34]WACC!$D$39:$M$83</definedName>
    <definedName name="CSData2">[34]WACC!$D$84:$D$88</definedName>
    <definedName name="csll">'[17]E1 - Tributos'!$H$8</definedName>
    <definedName name="CUATRO">#REF!</definedName>
    <definedName name="Current" hidden="1">[35]!Header1-1 &amp; "." &amp; MAX(1,COUNTA(INDEX(#REF!,MATCH([35]!Header1-1,#REF!,FALSE)):#REF!))</definedName>
    <definedName name="CUSTO">'[19]Planilha de Orçamento'!$AD$4</definedName>
    <definedName name="Custo_Cliente">#REF!</definedName>
    <definedName name="Custo_Fiança_Bancaria">[20]Parametros!$C$7</definedName>
    <definedName name="Custos_por_segmento">#REF!</definedName>
    <definedName name="CV">#REF!</definedName>
    <definedName name="CY4b2">#REF!</definedName>
    <definedName name="CY4b2Ac">#REF!</definedName>
    <definedName name="CY4c2">#REF!</definedName>
    <definedName name="CY4c2Ac">#REF!</definedName>
    <definedName name="CY5Suc">#REF!</definedName>
    <definedName name="CY5SucAc">#REF!</definedName>
    <definedName name="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2010_FX_LOG">#REF!</definedName>
    <definedName name="D2010_FX_POT">#REF!</definedName>
    <definedName name="dados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DANIEL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NIEL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NTAS">'[14]Conc 20'!#REF!</definedName>
    <definedName name="DATA">#REF!</definedName>
    <definedName name="DATE">#REF!</definedName>
    <definedName name="DATELINE">#REF!</definedName>
    <definedName name="DATOS">'[36]Base de Datos'!$A$3:$B$378</definedName>
    <definedName name="dcf_year">#REF!</definedName>
    <definedName name="DDD">#REF!</definedName>
    <definedName name="dddd" hidden="1">#REF!</definedName>
    <definedName name="DDDDDDDDDDDD">#REF!</definedName>
    <definedName name="dds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ebt_terminal">#REF!</definedName>
    <definedName name="deds">#REF!</definedName>
    <definedName name="Deducao_ir_dependente">[20]Parametros!$C$28</definedName>
    <definedName name="Deduções_por_segmento">#REF!</definedName>
    <definedName name="defasagem">[20]Sumário!$C$124</definedName>
    <definedName name="definição">#REF!</definedName>
    <definedName name="Dem_med_10anos">#REF!</definedName>
    <definedName name="Dem_med_14anos">#REF!</definedName>
    <definedName name="Dem_med_5anos">#REF!</definedName>
    <definedName name="Demanda_2008">#REF!</definedName>
    <definedName name="Demanda_Pess">#REF!</definedName>
    <definedName name="DemandaBase">'[17]B0 - Demanda Base'!$B$5</definedName>
    <definedName name="Deprec_Novos_Inest">#REF!</definedName>
    <definedName name="depreciacao_veiculo">'[16]II - Mão de Obra'!#REF!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RSA" localSheetId="0">[37]!DERSA</definedName>
    <definedName name="DERSA">[37]!DERSA</definedName>
    <definedName name="DERSA_2" localSheetId="0">[37]!DERSA</definedName>
    <definedName name="DERSA_2">[37]!DERSA</definedName>
    <definedName name="Descrição_Total">#REF!</definedName>
    <definedName name="DESCRITIVO">#REF!</definedName>
    <definedName name="desenho" hidden="1">#REF!</definedName>
    <definedName name="Despesas_ADM_CML">#REF!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fdfdfd" hidden="1">#N/A</definedName>
    <definedName name="DIARIOP4">'[36]DIARIOS P#4'!#REF!</definedName>
    <definedName name="dias_mes">[20]Parametros!$C$20</definedName>
    <definedName name="diff">#REF!</definedName>
    <definedName name="disclaimer">#REF!</definedName>
    <definedName name="dissidio_full">[20]Parametros!$K$98:$K$110</definedName>
    <definedName name="Dissidio_projeto">#REF!</definedName>
    <definedName name="dist_bus">'[17]J2 - Gastos com Veículos'!#REF!</definedName>
    <definedName name="Div_Macro">[38]Proj!#REF!</definedName>
    <definedName name="divida">#REF!</definedName>
    <definedName name="DM">#REF!</definedName>
    <definedName name="DMUS">#REF!</definedName>
    <definedName name="DMUS91">#REF!</definedName>
    <definedName name="DMUSB">#REF!</definedName>
    <definedName name="DMUSH">#REF!</definedName>
    <definedName name="DMUSL">#REF!</definedName>
    <definedName name="DOIS">#REF!</definedName>
    <definedName name="dois_caneta">#REF!</definedName>
    <definedName name="Dolar">[20]Sumário!$C$30</definedName>
    <definedName name="Dólar">[39]Sumário!$C$43</definedName>
    <definedName name="dpi">#REF!</definedName>
    <definedName name="dpinv">#REF!</definedName>
    <definedName name="DR9SP425">#REF!</definedName>
    <definedName name="DRE">#REF!</definedName>
    <definedName name="d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sgsd" hidden="1">{#N/A,#N/A,FALSE,"Cronograma";#N/A,#N/A,FALSE,"Cronogr. 2"}</definedName>
    <definedName name="dxsdw" hidden="1">'[40]CONSSID12-96'!#REF!</definedName>
    <definedName name="DYr">'[26]Operating cap, volumes &amp; prices'!#REF!</definedName>
    <definedName name="e">'[41]RELATA ANTIGO'!$A$1:$AA$335</definedName>
    <definedName name="earn">#REF!</definedName>
    <definedName name="EBITDA_mult">#REF!</definedName>
    <definedName name="ede">{0;0;0;0;9;#N/A;0.75;0.75;1;1;1;FALSE;FALSE;FALSE;FALSE;FALSE;#N/A;1;100;#N/A;#N/A;"&amp;A";"Page &amp;P"}</definedName>
    <definedName name="eduardocarvalh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NC">#REF!</definedName>
    <definedName name="Encargo">#REF!</definedName>
    <definedName name="encargos">#REF!</definedName>
    <definedName name="Encargos_clt">[20]Parametros!$C$29</definedName>
    <definedName name="Encargos_clt_demissional">[20]Parametros!$C$30</definedName>
    <definedName name="encargos_clt_outras">'[16]Parâmetros do Sistema'!#REF!</definedName>
    <definedName name="EP">#REF!</definedName>
    <definedName name="EPI">[19]INSUMOS!$U$23</definedName>
    <definedName name="eqpos">#REF!</definedName>
    <definedName name="Equity">#REF!</definedName>
    <definedName name="ER">#REF!</definedName>
    <definedName name="EST_deducao">[20]Parametros!$C$83</definedName>
    <definedName name="EST_mensal">[20]Parametros!$C$82</definedName>
    <definedName name="Estados">[30]Estados!$A$2:$D$28</definedName>
    <definedName name="estr">'[42]A1 - Premissas iniciais'!$C$15</definedName>
    <definedName name="ETHUSB">#REF!</definedName>
    <definedName name="ETHUSH">#REF!</definedName>
    <definedName name="ETHUSL">#REF!</definedName>
    <definedName name="etu">'[43]RELATA VÉIO'!$A$1:$AA$335</definedName>
    <definedName name="Euro">[20]Sumário!$C$31</definedName>
    <definedName name="EURORATE">[44]NAMEN!$C$14</definedName>
    <definedName name="ev.Calculation" hidden="1">-4135</definedName>
    <definedName name="ev.Initialized" hidden="1">FALSE</definedName>
    <definedName name="EVOLUTION_DES_ROI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xactAddinConnection" hidden="1">"001"</definedName>
    <definedName name="ExactAddinConnection.001" hidden="1">"SRVEXACT2003;001;marleen;1"</definedName>
    <definedName name="ExactAddinConnection.021" hidden="1">"SRVEXACT2003;021;marleen;1"</definedName>
    <definedName name="ExactAddinConnection.025" hidden="1">"SRVEXACT2003;025;marleen;1"</definedName>
    <definedName name="ExactAddinConnection.030" hidden="1">"SRVEXACT2003;030;marleen;1"</definedName>
    <definedName name="ExactAddinConnection.040" hidden="1">"SRVEXACT2003;040;marleen;1"</definedName>
    <definedName name="ExactAddinConnection.041" hidden="1">"SRVEXACT2003;041;marleen;1"</definedName>
    <definedName name="ExactAddinConnection.050" hidden="1">"SRVEXACT2003;050;marleen;1"</definedName>
    <definedName name="ExactAddinReports" hidden="1">1</definedName>
    <definedName name="expl_years">#REF!</definedName>
    <definedName name="EXTOTPS">#REF!</definedName>
    <definedName name="F_">#REF!</definedName>
    <definedName name="f_ratios1">#REF!</definedName>
    <definedName name="f_ratios2">#REF!</definedName>
    <definedName name="f_ratios3">#REF!</definedName>
    <definedName name="f_ratios4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gj">[45]RELATA!$A$1:$AA$335</definedName>
    <definedName name="FDP_0_1_aUrv" hidden="1">#REF!</definedName>
    <definedName name="FDP_10_1_aDrv" hidden="1">#REF!</definedName>
    <definedName name="FDP_107_1_aUrv" hidden="1">#REF!</definedName>
    <definedName name="FDP_11_1_aD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2_1_aD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Drv" hidden="1">#REF!</definedName>
    <definedName name="FDP_131_1_aDrv" hidden="1">#REF!</definedName>
    <definedName name="FDP_134_1_aDrv" hidden="1">#REF!</definedName>
    <definedName name="FDP_135_1_aDrv" hidden="1">#REF!</definedName>
    <definedName name="FDP_137_1_aDdv" hidden="1">#REF!</definedName>
    <definedName name="FDP_139_1_aUrv" hidden="1">#REF!</definedName>
    <definedName name="FDP_14_1_aDrv" hidden="1">#REF!</definedName>
    <definedName name="FDP_140_1_aUrv" hidden="1">#REF!</definedName>
    <definedName name="FDP_141_1_aUrv" hidden="1">#REF!</definedName>
    <definedName name="FDP_143_1_aUrv" hidden="1">#REF!</definedName>
    <definedName name="FDP_144_1_aUrv" hidden="1">#REF!</definedName>
    <definedName name="FDP_15_1_aDrv" hidden="1">#REF!</definedName>
    <definedName name="FDP_16_1_aDrv" hidden="1">#REF!</definedName>
    <definedName name="FDP_17_1_aDrv" hidden="1">#REF!</definedName>
    <definedName name="FDP_18_1_aDrv" hidden="1">#REF!</definedName>
    <definedName name="FDP_19_1_aD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80_1_aSrv" hidden="1">[46]Forecasts_VDF!#REF!</definedName>
    <definedName name="FDP_281_1_aSrv" hidden="1">[46]Forecasts_VDF!#REF!</definedName>
    <definedName name="FDP_282_1_aSrv" hidden="1">[46]Forecasts_VDF!#REF!</definedName>
    <definedName name="FDP_283_1_aSrv" hidden="1">[46]Forecasts_VDF!#REF!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Urv" hidden="1">#REF!</definedName>
    <definedName name="FDP_49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3_1_rUrv" hidden="1">#REF!</definedName>
    <definedName name="FDP_54_1_aUrv" hidden="1">#REF!</definedName>
    <definedName name="FDP_55_1_aUrv" hidden="1">#REF!</definedName>
    <definedName name="FDP_8_1_aDrv" hidden="1">#REF!</definedName>
    <definedName name="FDP_9_1_aDrv" hidden="1">#REF!</definedName>
    <definedName name="FERR">#REF!</definedName>
    <definedName name="ffw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GTS_percentual">[20]Parametros!$C$31</definedName>
    <definedName name="Fiança">[20]Sumário!$C$25</definedName>
    <definedName name="Filiais_Micros">'[47]Filiais e Micros'!$A$1:$F$62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rst_year_int">#REF!</definedName>
    <definedName name="Five_yr_EPS_growth">#REF!</definedName>
    <definedName name="FL_01">#REF!</definedName>
    <definedName name="Fls_Caixa_20Kg">[20]Memoria!$C$4</definedName>
    <definedName name="Fls_Caixa_Box">[20]Memoria!$C$3</definedName>
    <definedName name="Fls_Caixa_MiniBox">[20]Memoria!$C$2</definedName>
    <definedName name="Fls_metro_Linear">[20]Memoria!$C$22</definedName>
    <definedName name="Fluxo" hidden="1">{#N/A,#N/A,FALSE,"OUT";#N/A,#N/A,FALSE,"NOV"}</definedName>
    <definedName name="Fluxo_Jan_Fev" hidden="1">{#N/A,#N/A,FALSE,"OUT";#N/A,#N/A,FALSE,"NOV"}</definedName>
    <definedName name="Flx_Dolar_Maio">#REF!</definedName>
    <definedName name="Forecast">#REF!</definedName>
    <definedName name="FORMULAS">#REF!</definedName>
    <definedName name="frdg" hidden="1">[35]!Header1-1 &amp; "." &amp; MAX(1,COUNTA(INDEX(#REF!,MATCH([35]!Header1-1,#REF!,FALSE)):#REF!))</definedName>
    <definedName name="freses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r">#REF!</definedName>
    <definedName name="fsdfsdfsd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UEL11">#REF!</definedName>
    <definedName name="FUEL31">#REF!</definedName>
    <definedName name="fwere">[48]RELATA!$A$1:$AA$335</definedName>
    <definedName name="g">#REF!</definedName>
    <definedName name="g_1">#REF!</definedName>
    <definedName name="g_2">#REF!</definedName>
    <definedName name="garantias">#REF!</definedName>
    <definedName name="gaspax">#REF!</definedName>
    <definedName name="gastos">'[49]Base Cubo Cognos'!$A$3:$M$90</definedName>
    <definedName name="gbv">#REF!</definedName>
    <definedName name="GDP">#REF!</definedName>
    <definedName name="GDPDATA">#REF!</definedName>
    <definedName name="GDPDATA2">#REF!</definedName>
    <definedName name="GDPDM91">#REF!</definedName>
    <definedName name="GDPDMB">#REF!</definedName>
    <definedName name="GDPDMH">#REF!</definedName>
    <definedName name="GDPDML">#REF!</definedName>
    <definedName name="GDPUS91">#REF!</definedName>
    <definedName name="GDPUSB">#REF!</definedName>
    <definedName name="GDPUSH">#REF!</definedName>
    <definedName name="GDPUSL">#REF!</definedName>
    <definedName name="GERAL">#REF!</definedName>
    <definedName name="gggggggggg" hidden="1">#REF!</definedName>
    <definedName name="goto_cash_flow">'[34]Valuation Summary'!$A$1</definedName>
    <definedName name="goto_economic_profit">'[50]Valuation Summary'!#REF!</definedName>
    <definedName name="goto_wacc">[34]WACC!$A$1</definedName>
    <definedName name="_xlnm.Recorder">#REF!</definedName>
    <definedName name="GRAFICO">#REF!</definedName>
    <definedName name="Grafico_por_Cliente">#REF!</definedName>
    <definedName name="Grafico_por_Segmento">#REF!</definedName>
    <definedName name="GTOS.VTAS.ADM.">'[51]4'!#REF!</definedName>
    <definedName name="GUARITA">'[52]Planilha de Orçamento'!$P$1852</definedName>
    <definedName name="H">#REF!</definedName>
    <definedName name="HAR">#REF!</definedName>
    <definedName name="HARI">#REF!</definedName>
    <definedName name="HARIN">#REF!</definedName>
    <definedName name="HARINA">#REF!</definedName>
    <definedName name="Header1" hidden="1">IF(COUNTA(#REF!)=0,0,INDEX(#REF!,MATCH(ROW(#REF!),#REF!,TRUE)))+1</definedName>
    <definedName name="Header2" hidden="1">[35]!Header1-1 &amp; "." &amp; MAX(1,COUNTA(INDEX(#REF!,MATCH([35]!Header1-1,#REF!,FALSE)):#REF!))</definedName>
    <definedName name="HH">'[19]Lista Mestra'!$DB$812</definedName>
    <definedName name="hist_date">[26]Title!$G$33</definedName>
    <definedName name="HM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me">#REF!</definedName>
    <definedName name="horas_dia">'[16]Parâmetros do Sistema'!#REF!</definedName>
    <definedName name="Horas_Trab">#REF!</definedName>
    <definedName name="hrd">'[26]Operating cap, volumes &amp; prices'!#REF!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L_CodePage" hidden="1">1252</definedName>
    <definedName name="HTML_Control" hidden="1">{"'Índice'!$A$1:$K$49"}</definedName>
    <definedName name="HTML_Control_1" hidden="1">{"'Índice'!$A$1:$K$49"}</definedName>
    <definedName name="HTML_Control_1_1" hidden="1">{"'Índice'!$A$1:$K$49"}</definedName>
    <definedName name="HTML_Control_1_1_1" hidden="1">{"'Índice'!$A$1:$K$49"}</definedName>
    <definedName name="HTML_Control_1_1_1_1" hidden="1">{"'Índice'!$A$1:$K$49"}</definedName>
    <definedName name="HTML_Control_1_1_2" hidden="1">{"'Índice'!$A$1:$K$49"}</definedName>
    <definedName name="HTML_Control_1_2" hidden="1">{"'Índice'!$A$1:$K$49"}</definedName>
    <definedName name="HTML_Control_1_2_1" hidden="1">{"'Índice'!$A$1:$K$49"}</definedName>
    <definedName name="HTML_Control_1_3" hidden="1">{"'Índice'!$A$1:$K$49"}</definedName>
    <definedName name="HTML_Control_1_3_1" hidden="1">{"'Índice'!$A$1:$K$49"}</definedName>
    <definedName name="HTML_Control_1_4" hidden="1">{"'Índice'!$A$1:$K$49"}</definedName>
    <definedName name="HTML_Control_1_5" hidden="1">{"'Índice'!$A$1:$K$49"}</definedName>
    <definedName name="HTML_Control_2" hidden="1">{"'Índice'!$A$1:$K$49"}</definedName>
    <definedName name="HTML_Control_2_1" hidden="1">{"'Índice'!$A$1:$K$49"}</definedName>
    <definedName name="HTML_Control_3" hidden="1">{"'Índice'!$A$1:$K$49"}</definedName>
    <definedName name="HTML_Control_3_1" hidden="1">{"'Índice'!$A$1:$K$49"}</definedName>
    <definedName name="HTML_Control_4" hidden="1">{"'Índice'!$A$1:$K$49"}</definedName>
    <definedName name="HTML_Control_5" hidden="1">{"'Índice'!$A$1:$K$49"}</definedName>
    <definedName name="HTML_Control2" hidden="1">{"'RATEIO RECEITA BRUTA'!$B$77:$C$106"}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PathFileMac" hidden="1">"Macintosh HD:HomePageStuff:New_Home_Page:datafile:histret.html"</definedName>
    <definedName name="HTML_Title" hidden="1">"Gerência de Administração e Controle de Gestão"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xgasygxbiuxhio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i">'[53]RELATA ANTIGO'!$A$1:$AA$335</definedName>
    <definedName name="I8O" hidden="1">{#N/A,#N/A,FALSE,"JUN";#N/A,#N/A,FALSE,"JUL"}</definedName>
    <definedName name="I9O" hidden="1">{#N/A,#N/A,FALSE,"JUN";#N/A,#N/A,FALSE,"JUL"}</definedName>
    <definedName name="ICC_GLOBAL">#REF!</definedName>
    <definedName name="ICMS_Compra">'[17]J2 - Gastos com Veículos'!#REF!</definedName>
    <definedName name="ICMS_Venda">'[17]J2 - Gastos com Veículos'!#REF!</definedName>
    <definedName name="Ifaturai">'[42]A3 - Tributação'!$C$31</definedName>
    <definedName name="IFH">#REF!</definedName>
    <definedName name="II" hidden="1">{#N/A,#N/A,FALSE,"JUN";#N/A,#N/A,FALSE,"JUL"}</definedName>
    <definedName name="Imobilizado_Existente_Bruto">#REF!</definedName>
    <definedName name="IMP_10">#REF!</definedName>
    <definedName name="IMP_15">#REF!</definedName>
    <definedName name="IMP_20">#REF!</definedName>
    <definedName name="imp_audit">#REF!</definedName>
    <definedName name="impbal">#REF!</definedName>
    <definedName name="Impostos">[20]Sumário!$C$15</definedName>
    <definedName name="IMPR1">#REF!</definedName>
    <definedName name="IMPR2">#REF!</definedName>
    <definedName name="IMPR3">#REF!</definedName>
    <definedName name="imprepyG">#REF!</definedName>
    <definedName name="IMPRI">#REF!</definedName>
    <definedName name="IMPTO">#REF!</definedName>
    <definedName name="INCOME_PTE" hidden="1">{#N/A,#N/A,FALSE,"JUN";#N/A,#N/A,FALSE,"JUL"}</definedName>
    <definedName name="IND">[54]Indices!$B$4:$G$1261</definedName>
    <definedName name="ÍNDICE">#REF!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tion">[26]Macro!#REF!</definedName>
    <definedName name="inflation_factor">#REF!</definedName>
    <definedName name="INFLATON">#REF!</definedName>
    <definedName name="inicial">#REF!</definedName>
    <definedName name="INSUMOS">#REF!</definedName>
    <definedName name="INSUMOS_USADOS">#REF!</definedName>
    <definedName name="INTDM91">#REF!</definedName>
    <definedName name="INTDMB">#REF!</definedName>
    <definedName name="INTUS91">#REF!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ST">[55]depreciação!#REF!</definedName>
    <definedName name="Invest_99">#REF!</definedName>
    <definedName name="INVESTIMENTO">#REF!</definedName>
    <definedName name="Investimento_Sem2_99">#REF!</definedName>
    <definedName name="Investimentos">#REF!</definedName>
    <definedName name="IOF">'[17]G2 - Financiamento'!$C$12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REUT" hidden="1">"c5477"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ACT_OR_EST_REUT" hidden="1">"c5463"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IT聴SBC_HIGH_GUIDANCE" hidden="1">"c4192"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1YR_REUT" hidden="1">"c3874"</definedName>
    <definedName name="IQ_EST_FFO_GROWTH_2YR" hidden="1">"c1771"</definedName>
    <definedName name="IQ_EST_FFO_GROWTH_2YR_CIQ" hidden="1">"c3706"</definedName>
    <definedName name="IQ_EST_FFO_GROWTH_2YR_REUT" hidden="1">"c3875"</definedName>
    <definedName name="IQ_EST_FFO_GROWTH_Q_1YR" hidden="1">"c1772"</definedName>
    <definedName name="IQ_EST_FFO_GROWTH_Q_1YR_CIQ" hidden="1">"c3707"</definedName>
    <definedName name="IQ_EST_FFO_GROWTH_Q_1YR_REUT" hidden="1">"c3876"</definedName>
    <definedName name="IQ_EST_FFO_SEQ_GROWTH_Q" hidden="1">"c1773"</definedName>
    <definedName name="IQ_EST_FFO_SEQ_GROWTH_Q_CIQ" hidden="1">"c3708"</definedName>
    <definedName name="IQ_EST_FFO_SEQ_GROWTH_Q_REUT" hidden="1">"c3877"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"assign"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"08/14/2020 20:18:26"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CIQ" hidden="1">"c4702"</definedName>
    <definedName name="IQ_NI_EST_REUT" hidden="1">"c5368"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39764.6724421296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ARA">#REF!</definedName>
    <definedName name="irpj">'[17]E1 - Tributos'!$H$6</definedName>
    <definedName name="irpjlr">'[17]E1 - Tributos'!$H$5</definedName>
    <definedName name="IsColHidden" hidden="1">FALSE</definedName>
    <definedName name="IsLTMColHidden" hidden="1">FALSE</definedName>
    <definedName name="ISS">[20]Sumário!$C$18</definedName>
    <definedName name="Issued_beg">[15]Cards!#REF!</definedName>
    <definedName name="ITEM">#REF!</definedName>
    <definedName name="itr">#REF!</definedName>
    <definedName name="ivb">'[48]RELATA VÉIO'!$A$1:$AA$335</definedName>
    <definedName name="J">#REF!</definedName>
    <definedName name="JANEIRO">#REF!</definedName>
    <definedName name="JANNN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sfjasfjalfl" hidden="1">'[56]CONSSID12-96'!#REF!</definedName>
    <definedName name="JCP">#REF!</definedName>
    <definedName name="JCP_Max">#REF!</definedName>
    <definedName name="JCP_Pago">#REF!</definedName>
    <definedName name="JCP_Precision">#REF!</definedName>
    <definedName name="jdjdjd" hidden="1">{"desglose domestico unidades",#N/A,FALSE,"Margen";"desglose exportacion unidades",#N/A,FALSE,"Margen";"Desglose domestico ventas",#N/A,FALSE,"Margen";"desglose exportacion ventas",#N/A,FALSE,"Margen";"desglose domestico costo",#N/A,FALSE,"Margen";"desglose exportacion costo",#N/A,FALSE,"Margen";"desglose domestico margen",#N/A,FALSE,"Margen";"desglose exportacion margen",#N/A,FALSE,"Margen";"desglose domestico margen %",#N/A,FALSE,"Margen";"desglose exportacion margen %",#N/A,FALSE,"Margen";"Resumen unidades",#N/A,FALSE,"Margen";"resumen ventas",#N/A,FALSE,"Margen";"resumen costo",#N/A,FALSE,"Margen";"resumen margen",#N/A,FALSE,"Margen";"resumen margen %",#N/A,FALSE,"Margen";"desglose domestico precio",#N/A,FALSE,"Margen";"desglose exportacion precio",#N/A,FALSE,"Margen";"desglose dom costo unit",#N/A,FALSE,"Margen";"desglose exp costo unit",#N/A,FALSE,"Margen";"desglose dom precio dlls",#N/A,FALSE,"Margen";"desglose exp precio dlls",#N/A,FALSE,"Margen";"costo dom unit dlls",#N/A,FALSE,"Margen";"costo exp unit dlls",#N/A,FALSE,"Margen"}</definedName>
    <definedName name="jh">'[57]RELATA VÉIO'!$A$1:$AA$335</definedName>
    <definedName name="jy">'[58]RELATA VÉIO'!$A$1:$AA$335</definedName>
    <definedName name="kdkdkdk" hidden="1">{"ERMES",#N/A,FALSE,"RESUMEN";"ERACUM",#N/A,FALSE,"RESUMEN";"BG",#N/A,FALSE,"RESUMEN";"ERMES",#N/A,FALSE,"SABANAS";"ERACUM",#N/A,FALSE,"SABANAS";"BG",#N/A,FALSE,"SABANAS";"fadsa",#N/A,FALSE,"FADSA";"supsa",#N/A,FALSE,"SUPSA";"crolls",#N/A,FALSE,"CROLLS";"vicomsa",#N/A,FALSE,"VICOMSA";"viplasticos",#N/A,FALSE,"VIPLASTICOS";"vitsa",#N/A,FALSE,"VITSA";"elim",#N/A,FALSE,"ELIM"}</definedName>
    <definedName name="ke">#REF!</definedName>
    <definedName name="KERO1">#REF!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jhkjlnnoj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loklk" hidden="1">{#N/A,#N/A,TRUE,"Produção";#N/A,#N/A,TRUE,"ETA";#N/A,#N/A,TRUE,"balÁgua";#N/A,#N/A,TRUE,"E.T.E";#N/A,#N/A,TRUE,"balEfluente";#N/A,#N/A,TRUE,"ETE";#N/A,#N/A,TRUE,"Graf_ETE";#N/A,#N/A,TRUE,"Org";#N/A,#N/A,TRUE,"M_ambiente";#N/A,#N/A,TRUE,"Desmi";#N/A,#N/A,TRUE,"SAAC";#N/A,#N/A,TRUE,"Compressor";#N/A,#N/A,TRUE,"Vapor";#N/A,#N/A,TRUE,"Calculo Gcal";#N/A,#N/A,TRUE,"Utilização";#N/A,#N/A,TRUE,"Padrões (2)";#N/A,#N/A,TRUE,"balvapor";#N/A,#N/A,TRUE,"oleo";#N/A,#N/A,TRUE,"ocorrencias";#N/A,#N/A,TRUE,"E.Elétrica";#N/A,#N/A,TRUE,"índices";#N/A,#N/A,TRUE,"balEnergia";#N/A,#N/A,TRUE,"custos";#N/A,#N/A,TRUE,"S.S";#N/A,#N/A,TRUE,"DESCRIC";#N/A,#N/A,TRUE,"horas";#N/A,#N/A,TRUE,"TempoGraf";#N/A,#N/A,TRUE,"R0A"}</definedName>
    <definedName name="LABOUR">#REF!</definedName>
    <definedName name="last_expl_year">#REF!</definedName>
    <definedName name="LeagueTrVal">#REF!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imcount" hidden="1">1</definedName>
    <definedName name="LINHA_INÍCIO">#REF!</definedName>
    <definedName name="ListaInvestimentos">'[17]A1 - Capex Matriz'!$A$6:$I$193</definedName>
    <definedName name="ListaServ">'[17]C5 - Custo Direto Total'!$B$4:$B$181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ol">[48]RELATA!$A$1:$AA$335</definedName>
    <definedName name="lot_bus">'[17]J2 - Gastos com Veículos'!#REF!</definedName>
    <definedName name="LOTE_01_330">#REF!</definedName>
    <definedName name="LOTE_01_348">#REF!</definedName>
    <definedName name="LOTE_03_323">#REF!</definedName>
    <definedName name="LOTE_05_322">#REF!</definedName>
    <definedName name="LOTE_08_225">#REF!</definedName>
    <definedName name="LOTE_09_0">#REF!</definedName>
    <definedName name="LOTE_09_310">#REF!</definedName>
    <definedName name="LOTE_10_255">#REF!</definedName>
    <definedName name="LOTE_10_318">#REF!</definedName>
    <definedName name="LOTE_10_330">#REF!</definedName>
    <definedName name="LOTE_10_334">#REF!</definedName>
    <definedName name="LOTE_10_345">#REF!</definedName>
    <definedName name="LOTE_11_215">#REF!</definedName>
    <definedName name="LOTE_11_340">#REF!</definedName>
    <definedName name="LOTE_11_342">#REF!</definedName>
    <definedName name="LOTE_11_344">#REF!</definedName>
    <definedName name="LOTE_11_350">#REF!</definedName>
    <definedName name="LS">#REF!</definedName>
    <definedName name="main_model_title_columns">#REF!</definedName>
    <definedName name="main_model_title_rows">#REF!</definedName>
    <definedName name="MAPA" hidden="1">#REF!</definedName>
    <definedName name="Marg_Bruta_Cliente">#REF!</definedName>
    <definedName name="margem">#REF!</definedName>
    <definedName name="Markup_estagiario">[20]Parametros!$C$37</definedName>
    <definedName name="Markup_PJ">#REF!</definedName>
    <definedName name="MATCONS">#REF!</definedName>
    <definedName name="MATRIZ">#REF!</definedName>
    <definedName name="mene">#REF!,#REF!</definedName>
    <definedName name="MENSAL">#REF!</definedName>
    <definedName name="MENU">#REF!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1" hidden="1">#REF!</definedName>
    <definedName name="mes_dissidio">[20]Parametros!$N$97:$N$108</definedName>
    <definedName name="METAIS">[19]MULTIPLICADORES!$B$52</definedName>
    <definedName name="Misc_Assumptions">#REF!</definedName>
    <definedName name="mm" hidden="1">{"'CONS'!$A$10:$N$62"}</definedName>
    <definedName name="MmExcelLinker_CEBCD257_25B5_4641_8DAA_F3FAF54D171B">#REF!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BILIZAÇÃO" hidden="1">{#N/A,#N/A,FALSE,"Cronograma";#N/A,#N/A,FALSE,"Cronogr. 2"}</definedName>
    <definedName name="MOcabucu">'[29]D3 - Funcionários $'!$F$114:$AB$128</definedName>
    <definedName name="Modelos">[47]Resumo!$A$3:$E$13</definedName>
    <definedName name="modo_cobranca">[17]Definições!$D$8</definedName>
    <definedName name="modo_sens">[17]Definições!$D$28</definedName>
    <definedName name="modo_trib">'[17]E1 - Tributos'!$E$7</definedName>
    <definedName name="ModTrib">'[17]Painel de controle'!$C$6</definedName>
    <definedName name="moeda">#REF!</definedName>
    <definedName name="MOEDAAT">#REF!</definedName>
    <definedName name="MOEDAEP">#REF!</definedName>
    <definedName name="MOengordador">'[29]D3 - Funcionários $'!$F$129:$AB$143</definedName>
    <definedName name="MOPG">'[29]D3 - Funcionários $'!$F$99:$AB$113</definedName>
    <definedName name="Mov_Imobilizado">#REF!</definedName>
    <definedName name="Movimentação_Imobilizado">#REF!,#REF!</definedName>
    <definedName name="mult_sen">#REF!</definedName>
    <definedName name="MULTIPLICADOR">[19]INSUMOS!$T$6</definedName>
    <definedName name="myr">'[26]Operating cap, volumes &amp; prices'!#REF!</definedName>
    <definedName name="N_INSUMOS">#REF!</definedName>
    <definedName name="não">#REF!</definedName>
    <definedName name="NAPHTHAUS">#REF!</definedName>
    <definedName name="NEW" hidden="1">{"'RATEIO RECEITA BRUTA'!$B$77:$C$106"}</definedName>
    <definedName name="NORMAL">#REF!</definedName>
    <definedName name="nov" hidden="1">{#N/A,#N/A,FALSE,"OUT";#N/A,#N/A,FALSE,"NOV"}</definedName>
    <definedName name="NOVA">#REF!</definedName>
    <definedName name="noventa_e_nove">#REF!</definedName>
    <definedName name="Novos_Investimentos">#REF!</definedName>
    <definedName name="NUEVE">#REF!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CHO">#REF!</definedName>
    <definedName name="OCTANEUS">#REF!</definedName>
    <definedName name="OILB">#REF!</definedName>
    <definedName name="OILB91">#REF!</definedName>
    <definedName name="OILH">#REF!</definedName>
    <definedName name="OILH91">#REF!</definedName>
    <definedName name="OILL">#REF!</definedName>
    <definedName name="OILL91">#REF!</definedName>
    <definedName name="oleorab">#REF!</definedName>
    <definedName name="ONCE">'[10]3'!#REF!</definedName>
    <definedName name="Opção_Tributária">[18]!Tabela1[[#All],[Opção Tributária]]</definedName>
    <definedName name="Opções">'[59]Inputs Simulados'!$V$2:$V$3</definedName>
    <definedName name="Operacional">'[60]B0 - Demanda Base'!$A$21:$A$40</definedName>
    <definedName name="OrgaoGestor">'[30]Órgão gestor'!$A$2:$C$51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T">#REF!</definedName>
    <definedName name="Other">#REF!</definedName>
    <definedName name="OtherRank">#REF!</definedName>
    <definedName name="outorga">#REF!</definedName>
    <definedName name="p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Pacotes_HSBC">[61]Pacotes!#REF!</definedName>
    <definedName name="PAG_AUX_FINAL">#REF!</definedName>
    <definedName name="PAG_AUX_INICIAL">#REF!</definedName>
    <definedName name="Pagamento">#REF!</definedName>
    <definedName name="papa" hidden="1">#REF!</definedName>
    <definedName name="PAUSETIMER">#REF!</definedName>
    <definedName name="payback_10">#REF!</definedName>
    <definedName name="payback_15">#REF!</definedName>
    <definedName name="payback_20">#REF!</definedName>
    <definedName name="PCS1FASE">#REF!</definedName>
    <definedName name="PCS2FASE">#REF!</definedName>
    <definedName name="PE05798REPLAN" hidden="1">{#N/A,#N/A,FALSE,"Cronograma";#N/A,#N/A,FALSE,"Cronogr. 2"}</definedName>
    <definedName name="Perc_est_consorcio">#REF!</definedName>
    <definedName name="Periodo">[62]Opções!$A$6:$A$8</definedName>
    <definedName name="pesquisa">#REF!</definedName>
    <definedName name="PG">'[51]4'!#REF!</definedName>
    <definedName name="Pg_final">#REF!</definedName>
    <definedName name="Pg_inicial">#REF!</definedName>
    <definedName name="PH">#REF!</definedName>
    <definedName name="PIS">[20]Sumário!$C$16</definedName>
    <definedName name="piso_salarial">'[16]Parâmetros do Sistema'!#REF!</definedName>
    <definedName name="plan1" hidden="1">{#N/A,#N/A,FALSE,"Cronograma";#N/A,#N/A,FALSE,"Cronogr. 2"}</definedName>
    <definedName name="plr_encargos">'[16]Parâmetros do Sistema'!#REF!</definedName>
    <definedName name="PoC">'[63]Status - INPUT ONLY'!$Q$7</definedName>
    <definedName name="poço" hidden="1">#REF!</definedName>
    <definedName name="poçomisto" hidden="1">#REF!</definedName>
    <definedName name="PONTE">#REF!</definedName>
    <definedName name="PORTARIA">'[19]Planilha de Orçamento'!$R$4078</definedName>
    <definedName name="prange" localSheetId="0">F_INCOME,F_BALANCE,f_free_cash_flow,f_ratios,f_valuation</definedName>
    <definedName name="prange">F_INCOME,F_BALANCE,f_free_cash_flow,f_ratios,f_valuation</definedName>
    <definedName name="PRANGE_2">#REF!</definedName>
    <definedName name="Prazo">'[64]01. PC'!$C$18</definedName>
    <definedName name="Prazo_Contrato">[20]Sumário!$C$33</definedName>
    <definedName name="PRAZO_DEP">#REF!</definedName>
    <definedName name="Prazo_Pagto">#REF!</definedName>
    <definedName name="precision">#REF!</definedName>
    <definedName name="Preço" hidden="1">{#N/A,#N/A,FALSE,"Cronograma";#N/A,#N/A,FALSE,"Cronogr. 2"}</definedName>
    <definedName name="preco_ing">'[17]B1 - Serviços e Demanda'!#REF!</definedName>
    <definedName name="preco_med_ing">'[17]B1 - Serviços e Demanda'!#REF!</definedName>
    <definedName name="precosteste">#REF!</definedName>
    <definedName name="Premissas_Novos_Investimentos">#REF!</definedName>
    <definedName name="PREPARAR">#REF!</definedName>
    <definedName name="PREPARAR2">#REF!</definedName>
    <definedName name="Previsao" hidden="1">{"'Índice'!$A$1:$K$49"}</definedName>
    <definedName name="Previsao_1" hidden="1">{"'Índice'!$A$1:$K$49"}</definedName>
    <definedName name="Previsao_1_1" hidden="1">{"'Índice'!$A$1:$K$49"}</definedName>
    <definedName name="Previsao_1_1_1" hidden="1">{"'Índice'!$A$1:$K$49"}</definedName>
    <definedName name="Previsao_1_1_1_1" hidden="1">{"'Índice'!$A$1:$K$49"}</definedName>
    <definedName name="Previsao_1_1_2" hidden="1">{"'Índice'!$A$1:$K$49"}</definedName>
    <definedName name="Previsao_1_2" hidden="1">{"'Índice'!$A$1:$K$49"}</definedName>
    <definedName name="Previsao_1_2_1" hidden="1">{"'Índice'!$A$1:$K$49"}</definedName>
    <definedName name="Previsao_1_3" hidden="1">{"'Índice'!$A$1:$K$49"}</definedName>
    <definedName name="Previsao_1_3_1" hidden="1">{"'Índice'!$A$1:$K$49"}</definedName>
    <definedName name="Previsao_2" hidden="1">{"'Índice'!$A$1:$K$49"}</definedName>
    <definedName name="Previsao_2_1" hidden="1">{"'Índice'!$A$1:$K$49"}</definedName>
    <definedName name="Previsao_3" hidden="1">{"'Índice'!$A$1:$K$49"}</definedName>
    <definedName name="Previsao_4" hidden="1">{"'Índice'!$A$1:$K$49"}</definedName>
    <definedName name="Previsao_5" hidden="1">{"'Índice'!$A$1:$K$49"}</definedName>
    <definedName name="PRICING">#REF!</definedName>
    <definedName name="PRINCI">#REF!</definedName>
    <definedName name="PrIngresso">[65]Ingressos!$C$2</definedName>
    <definedName name="PRINT">#REF!</definedName>
    <definedName name="PRINTCPU">#REF!</definedName>
    <definedName name="PRINTMECANICA">#REF!</definedName>
    <definedName name="PRINTRASCUNHO">#REF!</definedName>
    <definedName name="PRINTUS">#REF!</definedName>
    <definedName name="PRODHAR">#REF!</definedName>
    <definedName name="PRODSUB">#REF!</definedName>
    <definedName name="PRODUÇÃO">#REF!</definedName>
    <definedName name="Programada_1">#REF!</definedName>
    <definedName name="Programada_1_SP_T">#REF!</definedName>
    <definedName name="Programada_2">#REF!</definedName>
    <definedName name="Programada_2_SP_t">#REF!</definedName>
    <definedName name="Project">[26]Title!$C$4</definedName>
    <definedName name="prop_financ">'[17]G2 - Financiamento'!$J$8</definedName>
    <definedName name="prop_vendas">'[17]B1 - Serviços e Demanda'!#REF!</definedName>
    <definedName name="PROPANUS">#REF!</definedName>
    <definedName name="Proposta">#REF!</definedName>
    <definedName name="Proposta_Técnica_SP_T">#REF!</definedName>
    <definedName name="PROPUSB">#REF!</definedName>
    <definedName name="PROPUSH">#REF!</definedName>
    <definedName name="PROPUSL">#REF!</definedName>
    <definedName name="PS">#REF!</definedName>
    <definedName name="PT">'[19]Planilha de Orçamento'!$C$10</definedName>
    <definedName name="PVS1FASE">#REF!</definedName>
    <definedName name="PVS2FASE">#REF!</definedName>
    <definedName name="PY4b2">#REF!</definedName>
    <definedName name="PY4b2Ac">#REF!</definedName>
    <definedName name="PY4c2">#REF!</definedName>
    <definedName name="PY4c2Ac">#REF!</definedName>
    <definedName name="PY5Suc">#REF!</definedName>
    <definedName name="PY5SucAc">#REF!</definedName>
    <definedName name="Pz_Leasing">[20]Parametros!$C$6</definedName>
    <definedName name="q" hidden="1">#REF!</definedName>
    <definedName name="q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UX">#REF!</definedName>
    <definedName name="QEQ">#REF!</definedName>
    <definedName name="QMAT">#REF!</definedName>
    <definedName name="QMO">#REF!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{#N/A,#N/A,FALSE,"cpt"}</definedName>
    <definedName name="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sp">#REF!</definedName>
    <definedName name="QTRA">#REF!</definedName>
    <definedName name="Quadro_1Ano">#REF!</definedName>
    <definedName name="QUADRO_6Meses">#REF!</definedName>
    <definedName name="quadro_dois_lápis">#REF!</definedName>
    <definedName name="quadro_dois_zero">#REF!</definedName>
    <definedName name="quadro_um_lápis">#REF!</definedName>
    <definedName name="quadro_um_zero">#REF!</definedName>
    <definedName name="QuadroPessoal">#REF!</definedName>
    <definedName name="QUANT_EQPTO">#REF!</definedName>
    <definedName name="qw">#REF!</definedName>
    <definedName name="ra">#REF!</definedName>
    <definedName name="RampUp">'[66]B0 - Demanda Base'!$A$71:$V$91</definedName>
    <definedName name="RangeChange" hidden="1">#N/A</definedName>
    <definedName name="RASC_APRES">#REF!</definedName>
    <definedName name="ratios1">#REF!</definedName>
    <definedName name="ratios2">#REF!</definedName>
    <definedName name="ratios3">#REF!</definedName>
    <definedName name="ratios4">#REF!</definedName>
    <definedName name="reaj0">#REF!</definedName>
    <definedName name="reaj1">#REF!</definedName>
    <definedName name="reaj2">#REF!</definedName>
    <definedName name="reaj3">#REF!</definedName>
    <definedName name="Reajuste_contrato">[20]Sumário!$C$29</definedName>
    <definedName name="Rec_">#REF!</definedName>
    <definedName name="Rec_Bruta_Cliente">#REF!</definedName>
    <definedName name="Rec_Líq_Cliente">#REF!</definedName>
    <definedName name="Receita_por_segmento">#REF!</definedName>
    <definedName name="ReceitaPorTipo">'[17]B0 - Demanda Base'!$A$21:$X$40</definedName>
    <definedName name="Regiao">[30]Estados!$F$2:$G$6</definedName>
    <definedName name="reinv">'[55]memória de cálculo'!$C$20:$L$21</definedName>
    <definedName name="RES">#REF!</definedName>
    <definedName name="Result_Operac_Cliente">#REF!</definedName>
    <definedName name="RESULTADO">[67]PASC_2000!$D$99</definedName>
    <definedName name="Resumo">[68]Impressão!#REF!</definedName>
    <definedName name="Retenção">[38]Prem!#REF!</definedName>
    <definedName name="Retenção_MACRO">[38]Prem!#REF!</definedName>
    <definedName name="retorno1000.600.sa" hidden="1">{#N/A,#N/A,TRUE,"Produção";#N/A,#N/A,TRUE,"ETA";#N/A,#N/A,TRUE,"balÁgua";#N/A,#N/A,TRUE,"E.T.E";#N/A,#N/A,TRUE,"balEfluente";#N/A,#N/A,TRUE,"ETE";#N/A,#N/A,TRUE,"Graf_ETE";#N/A,#N/A,TRUE,"Org";#N/A,#N/A,TRUE,"M_ambiente";#N/A,#N/A,TRUE,"Desmi";#N/A,#N/A,TRUE,"SAAC";#N/A,#N/A,TRUE,"Compressor";#N/A,#N/A,TRUE,"Vapor";#N/A,#N/A,TRUE,"Calculo Gcal";#N/A,#N/A,TRUE,"Utilização";#N/A,#N/A,TRUE,"Padrões (2)";#N/A,#N/A,TRUE,"balvapor";#N/A,#N/A,TRUE,"oleo";#N/A,#N/A,TRUE,"ocorrencias";#N/A,#N/A,TRUE,"E.Elétrica";#N/A,#N/A,TRUE,"índices";#N/A,#N/A,TRUE,"balEnergia";#N/A,#N/A,TRUE,"custos";#N/A,#N/A,TRUE,"S.S";#N/A,#N/A,TRUE,"DESCRIC";#N/A,#N/A,TRUE,"horas";#N/A,#N/A,TRUE,"TempoGraf";#N/A,#N/A,TRUE,"R0A"}</definedName>
    <definedName name="retorno1600.sa" hidden="1">{#N/A,#N/A,FALSE,"DESCRIC";#N/A,#N/A,FALSE,"INDICE";#N/A,#N/A,FALSE,"Calculo Gcal"}</definedName>
    <definedName name="RevBalSheet" hidden="1">#REF!</definedName>
    <definedName name="REVISION">#REF!</definedName>
    <definedName name="rgt">#REF!</definedName>
    <definedName name="RISCO_PRAZO">'[69]6. Risco'!$C$23</definedName>
    <definedName name="ROIETH">#REF!</definedName>
    <definedName name="ROIPVC">#REF!</definedName>
    <definedName name="ROIVCM">#REF!</definedName>
    <definedName name="RONIC_1">#REF!</definedName>
    <definedName name="RONIC_2">#REF!</definedName>
    <definedName name="RRF">[70]RELATA!$A$1:$AA$335</definedName>
    <definedName name="rrr" hidden="1">#REF!</definedName>
    <definedName name="rrrrr" hidden="1">'[1]DIF FAT FEV 01'!$X$13:$Y$40</definedName>
    <definedName name="Ruy" hidden="1">{#N/A,#N/A,FALSE,"Cronograma";#N/A,#N/A,FALSE,"Cronogr. 2"}</definedName>
    <definedName name="s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S_1_1">#REF!</definedName>
    <definedName name="S_3_1">[71]Report!$I$11</definedName>
    <definedName name="S_3_10">[71]Report!$I$21</definedName>
    <definedName name="S_3_4">[71]Report!$I$17</definedName>
    <definedName name="S_3_5">[71]Report!$I$18</definedName>
    <definedName name="S_3_6">[71]Report!$I$19</definedName>
    <definedName name="S_4_1">[71]Report!$L$11</definedName>
    <definedName name="S_4_10">[71]Report!$L$21</definedName>
    <definedName name="S_4_4">[71]Report!$L$17</definedName>
    <definedName name="S_4_5">[71]Report!$L$18</definedName>
    <definedName name="S_4_6">[71]Report!$L$19</definedName>
    <definedName name="S_5_1">[71]Report!$O$11</definedName>
    <definedName name="S_5_10">[71]Report!$O$21</definedName>
    <definedName name="S_5_4">[71]Report!$O$17</definedName>
    <definedName name="S_5_5">[71]Report!$O$18</definedName>
    <definedName name="S_5_6">[71]Report!$O$19</definedName>
    <definedName name="S_9_1">[71]Report!$U$11</definedName>
    <definedName name="S_9_10">[71]Report!$U$21</definedName>
    <definedName name="S_9_4">[71]Report!$U$17</definedName>
    <definedName name="S_9_5">[71]Report!$U$18</definedName>
    <definedName name="S_9_6">[71]Report!$U$19</definedName>
    <definedName name="sa">{0;0;0;0;9;#N/A;0.75;0.75;1;1;1;FALSE;FALSE;FALSE;FALSE;FALSE;#N/A;1;100;#N/A;#N/A;"&amp;A";"Page &amp;P"}</definedName>
    <definedName name="SALARIO">#REF!</definedName>
    <definedName name="Salário_Base">#REF!</definedName>
    <definedName name="SAPBEXdnldView" hidden="1">"43BOD2TPF6FZR6R6WFZTNE3Y4"</definedName>
    <definedName name="SAPBEXrevision" hidden="1">1</definedName>
    <definedName name="SAPBEXsysID" hidden="1">"BP0"</definedName>
    <definedName name="SAPBEXwbID" hidden="1">"3MI3ANKTS0VL6QV17YXDA5KN9"</definedName>
    <definedName name="SAVEPRICING">#REF!</definedName>
    <definedName name="sdre">#REF!</definedName>
    <definedName name="seee" hidden="1">{#N/A,#N/A,FALSE,"Cronograma";#N/A,#N/A,FALSE,"Cronogr. 2"}</definedName>
    <definedName name="seguros">#REF!</definedName>
    <definedName name="SEIS">#REF!</definedName>
    <definedName name="SELIC">#REF!</definedName>
    <definedName name="sencount" hidden="1">1</definedName>
    <definedName name="servicos">'[72]Tabela de Serviços'!$B$7:$B$82</definedName>
    <definedName name="SICRO">[73]SICRO!$A$3:$M$108</definedName>
    <definedName name="SIDEPRICE">#REF!</definedName>
    <definedName name="SIETE">#REF!</definedName>
    <definedName name="SiglaReg">[30]Estados!$F$2:$F$6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0" hidden="1">'FCL - Lote Norte'!#REF!</definedName>
    <definedName name="solver_adj" localSheetId="1" hidden="1">'FCL - Lote Sul'!#REF!</definedName>
    <definedName name="solver_adj" hidden="1">[74]Premissas!$Z$166,[74]Premissas!$Z$161</definedName>
    <definedName name="solver_cvg" localSheetId="0" hidden="1">0.0001</definedName>
    <definedName name="solver_cvg" localSheetId="1" hidden="1">0.0001</definedName>
    <definedName name="solver_cvg" hidden="1">0.001</definedName>
    <definedName name="solver_drv" localSheetId="0" hidden="1">1</definedName>
    <definedName name="solver_drv" localSheetId="1" hidden="1">1</definedName>
    <definedName name="solver_drv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est" hidden="1">1</definedName>
    <definedName name="solver_itr" localSheetId="0" hidden="1">2147483647</definedName>
    <definedName name="solver_itr" localSheetId="1" hidden="1">2147483647</definedName>
    <definedName name="solver_itr" hidden="1">100</definedName>
    <definedName name="solver_lin" hidden="1">2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eg" hidden="1">2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um" hidden="1">1</definedName>
    <definedName name="solver_nwt" localSheetId="0" hidden="1">1</definedName>
    <definedName name="solver_nwt" localSheetId="1" hidden="1">1</definedName>
    <definedName name="solver_nwt" hidden="1">1</definedName>
    <definedName name="solver_opt" localSheetId="0" hidden="1">'FCL - Lote Norte'!#REF!</definedName>
    <definedName name="solver_opt" localSheetId="1" hidden="1">'FCL - Lote Sul'!#REF!</definedName>
    <definedName name="solver_opt" hidden="1">#REF!</definedName>
    <definedName name="solver_pre" localSheetId="0" hidden="1">0.000001</definedName>
    <definedName name="solver_pre" localSheetId="1" hidden="1">0.000001</definedName>
    <definedName name="solver_pre" hidden="1">0.000001</definedName>
    <definedName name="solver_rbv" localSheetId="0" hidden="1">1</definedName>
    <definedName name="solver_rbv" localSheetId="1" hidden="1">1</definedName>
    <definedName name="solver_rel1" hidden="1">2</definedName>
    <definedName name="solver_rel16" hidden="1">1</definedName>
    <definedName name="solver_rel17" hidden="1">1</definedName>
    <definedName name="solver_rel18" hidden="1">1</definedName>
    <definedName name="solver_rel19" hidden="1">1</definedName>
    <definedName name="solver_rel2" hidden="1">3</definedName>
    <definedName name="solver_rel20" hidden="1">1</definedName>
    <definedName name="solver_rel21" hidden="1">1</definedName>
    <definedName name="solver_rel22" hidden="1">1</definedName>
    <definedName name="solver_rel23" hidden="1">1</definedName>
    <definedName name="solver_rel24" hidden="1">1</definedName>
    <definedName name="solver_rel25" hidden="1">1</definedName>
    <definedName name="solver_rel26" hidden="1">1</definedName>
    <definedName name="solver_rel27" hidden="1">1</definedName>
    <definedName name="solver_rel28" hidden="1">1</definedName>
    <definedName name="solver_rel29" hidden="1">1</definedName>
    <definedName name="solver_rel30" hidden="1">1</definedName>
    <definedName name="solver_rel31" hidden="1">1</definedName>
    <definedName name="solver_rel32" hidden="1">1</definedName>
    <definedName name="solver_rel33" hidden="1">1</definedName>
    <definedName name="solver_rel34" hidden="1">1</definedName>
    <definedName name="solver_rel35" hidden="1">1</definedName>
    <definedName name="solver_rel36" hidden="1">1</definedName>
    <definedName name="solver_rel37" hidden="1">1</definedName>
    <definedName name="solver_rel38" hidden="1">1</definedName>
    <definedName name="solver_rel39" hidden="1">1</definedName>
    <definedName name="solver_rel40" hidden="1">1</definedName>
    <definedName name="solver_rel41" hidden="1">1</definedName>
    <definedName name="solver_rel42" hidden="1">1</definedName>
    <definedName name="solver_rel43" hidden="1">1</definedName>
    <definedName name="solver_rel44" hidden="1">1</definedName>
    <definedName name="solver_rel45" hidden="1">1</definedName>
    <definedName name="solver_rel46" hidden="1">1</definedName>
    <definedName name="solver_rel47" hidden="1">1</definedName>
    <definedName name="solver_rel48" hidden="1">1</definedName>
    <definedName name="solver_rel49" hidden="1">1</definedName>
    <definedName name="solver_rel50" hidden="1">1</definedName>
    <definedName name="solver_rel51" hidden="1">1</definedName>
    <definedName name="solver_rel52" hidden="1">1</definedName>
    <definedName name="solver_rel53" hidden="1">1</definedName>
    <definedName name="solver_rel54" hidden="1">1</definedName>
    <definedName name="solver_rel55" hidden="1">1</definedName>
    <definedName name="solver_rel56" hidden="1">1</definedName>
    <definedName name="solver_rel57" hidden="1">1</definedName>
    <definedName name="solver_rel58" hidden="1">1</definedName>
    <definedName name="solver_rel9" hidden="1">1</definedName>
    <definedName name="solver_rhs2" hidden="1">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cl" hidden="1">2</definedName>
    <definedName name="solver_sho" localSheetId="0" hidden="1">2</definedName>
    <definedName name="solver_sho" localSheetId="1" hidden="1">2</definedName>
    <definedName name="solver_sho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im" hidden="1">100</definedName>
    <definedName name="solver_tol" localSheetId="0" hidden="1">0.01</definedName>
    <definedName name="solver_tol" localSheetId="1" hidden="1">0.01</definedName>
    <definedName name="solver_tol" hidden="1">0.05</definedName>
    <definedName name="solver_typ" localSheetId="0" hidden="1">3</definedName>
    <definedName name="solver_typ" localSheetId="1" hidden="1">3</definedName>
    <definedName name="solver_typ" hidden="1">3</definedName>
    <definedName name="solver_val" localSheetId="0" hidden="1">0</definedName>
    <definedName name="solver_val" localSheetId="1" hidden="1">0</definedName>
    <definedName name="solver_val" hidden="1">106.196</definedName>
    <definedName name="solver_ver" localSheetId="0" hidden="1">3</definedName>
    <definedName name="solver_ver" localSheetId="1" hidden="1">3</definedName>
    <definedName name="sort">#REF!</definedName>
    <definedName name="SPWS_WBID">"9E2A1F11-A62F-11D2-9122-444553540000"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S">#REF!</definedName>
    <definedName name="sssssss" hidden="1">#REF!</definedName>
    <definedName name="SUMIR3">#REF!</definedName>
    <definedName name="SUMMARY" hidden="1">[75]SUMMARY!$A$1:$L$23</definedName>
    <definedName name="T">#REF!</definedName>
    <definedName name="Tabela_por_Clientes">#REF!</definedName>
    <definedName name="Tabela_Por_Segmento">#REF!</definedName>
    <definedName name="TabelReeks">#REF!</definedName>
    <definedName name="TABLE1">#REF!</definedName>
    <definedName name="TALM">#REF!</definedName>
    <definedName name="TALMHHCC">#REF!</definedName>
    <definedName name="tam">#REF!</definedName>
    <definedName name="Target">[26]Title!#REF!</definedName>
    <definedName name="Taxa_Administração">#REF!</definedName>
    <definedName name="Taxa1">'[21]Geral-Atual.24.04.02'!$L$4</definedName>
    <definedName name="Taxa2">'[21]Geral-Atual.24.04.02'!$L$5</definedName>
    <definedName name="TC">#REF!</definedName>
    <definedName name="TCACUM96">'[10]5 D'!#REF!</definedName>
    <definedName name="TCACUM97">'[10]5 D'!#REF!</definedName>
    <definedName name="TCCED6">'[10]5 D'!#REF!</definedName>
    <definedName name="TCCED6A">'[10]5 D'!#REF!</definedName>
    <definedName name="TCMP">'[10]5 D'!#REF!</definedName>
    <definedName name="TCMPA">'[10]5 D'!#REF!</definedName>
    <definedName name="TCMPAC">'[10]5 D'!#REF!</definedName>
    <definedName name="TCMPACA">'[10]5 D'!#REF!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o">'[16]II - Mão de Obra'!#REF!</definedName>
    <definedName name="tempo_escrit_cpm">'[16]II - Mão de Obra'!#REF!</definedName>
    <definedName name="tempo_escrit_tci">'[16]II - Mão de Obra'!#REF!</definedName>
    <definedName name="TEST1">#REF!</definedName>
    <definedName name="TEST2">#REF!</definedName>
    <definedName name="TEST3">#REF!</definedName>
    <definedName name="Teste">#REF!</definedName>
    <definedName name="TESTHKEY">#REF!</definedName>
    <definedName name="TESTKEYS">#REF!</definedName>
    <definedName name="TESTVKEY">#REF!</definedName>
    <definedName name="TextRefCopyRangeCount" hidden="1">15</definedName>
    <definedName name="THHCC">#REF!</definedName>
    <definedName name="Ticker">""</definedName>
    <definedName name="TIPO">#REF!</definedName>
    <definedName name="TIR">[76]Resumo_Invest!$E$1</definedName>
    <definedName name="TIR_10">#REF!</definedName>
    <definedName name="TIR_15">#REF!</definedName>
    <definedName name="TIR_20">#REF!</definedName>
    <definedName name="tk">#REF!</definedName>
    <definedName name="tma">'[17]G1 - TMA'!$C$53</definedName>
    <definedName name="TMAmodelo">'[17]Painel de controle'!$C$5</definedName>
    <definedName name="Todays_Date">#REF!</definedName>
    <definedName name="TOLUSB">#REF!</definedName>
    <definedName name="TOLUSH">#REF!</definedName>
    <definedName name="TOLUSL">#REF!</definedName>
    <definedName name="TOTAL">#REF!</definedName>
    <definedName name="TOTAL_ITENS">#REF!</definedName>
    <definedName name="Toto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PICKING">#REF!</definedName>
    <definedName name="tr">#REF!</definedName>
    <definedName name="TRANSP.HAR.">'[51]4'!#REF!</definedName>
    <definedName name="TRANSP.MOL.">'[51]4'!#REF!</definedName>
    <definedName name="TRECEP">#REF!</definedName>
    <definedName name="trf">#REF!</definedName>
    <definedName name="TributoxTipo">[18]!Tabela2[#All]</definedName>
    <definedName name="TUDO">#REF!</definedName>
    <definedName name="TUDOTUDO">#REF!</definedName>
    <definedName name="tukdg">[22]RELATA!$A$1:$AA$335</definedName>
    <definedName name="Tx_adm">[20]Sumário!$C$24</definedName>
    <definedName name="tx_fixa">[17]Definições!$D$10</definedName>
    <definedName name="tx_icmbio">[17]Definições!$C$9</definedName>
    <definedName name="Tx_Leasing">[20]Parametros!$C$5</definedName>
    <definedName name="Tx_overhead">[20]Sumário!#REF!</definedName>
    <definedName name="Tx_risco">[20]Sumário!#REF!</definedName>
    <definedName name="TXANBID">#REF!</definedName>
    <definedName name="txcresc">'[42]A1 - Premissas iniciais'!$C$16</definedName>
    <definedName name="txeq">#REF!</definedName>
    <definedName name="UFoper">'[17]E1 - Tributos'!$E$107</definedName>
    <definedName name="UJI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tu">[77]RELATA!$A$1:$AA$335</definedName>
    <definedName name="ULR">#REF!</definedName>
    <definedName name="UM">#REF!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O">#REF!</definedName>
    <definedName name="US">#REF!</definedName>
    <definedName name="USMTeste2" hidden="1">{"'RATEIO RECEITA BRUTA'!$B$77:$C$106"}</definedName>
    <definedName name="USMTeste3" hidden="1">{"'RATEIO RECEITA BRUTA'!$B$77:$C$106"}</definedName>
    <definedName name="USTABLE">#REF!</definedName>
    <definedName name="ut">'[78]RELATA VÉIO'!$A$1:$AA$335</definedName>
    <definedName name="UTIL">#REF!</definedName>
    <definedName name="UTILACC">#REF!</definedName>
    <definedName name="uu">#REF!</definedName>
    <definedName name="VA_deducao">[20]Parametros!$C$75</definedName>
    <definedName name="VA_mensal">[20]Parametros!$C$74</definedName>
    <definedName name="VAGAS">[19]RESUMO!$E$64</definedName>
    <definedName name="VAL">'[34]Valuation Summary'!$A$1</definedName>
    <definedName name="val_date">#REF!</definedName>
    <definedName name="VAL_SUM">'[34]Valuation Summary'!$A$2</definedName>
    <definedName name="valuation_summary1">'[34]Valuation Summary'!$A$1:$N$29</definedName>
    <definedName name="valuation_summary2">'[50]Valuation Summary'!#REF!</definedName>
    <definedName name="valuation_summary3">'[34]Valuation Summary'!$A$31:$N$73</definedName>
    <definedName name="valuation_summary4">'[34]Valuation Summary'!$A$90:$N$144</definedName>
    <definedName name="Variação">[62]Opções!$D$6:$D$17</definedName>
    <definedName name="Variavel_de_decisão">[62]Opções!$B$6:$B$10</definedName>
    <definedName name="vbffg">#REF!</definedName>
    <definedName name="vbn">#REF!</definedName>
    <definedName name="VERTICAL">[20]Sumário!$B$92:$B$96</definedName>
    <definedName name="visit">'[42]A1 - Premissas iniciais'!$C$14</definedName>
    <definedName name="VlrOutorga">'[17]Painel de controle'!$C$4</definedName>
    <definedName name="VPL_10_icmbio">#REF!</definedName>
    <definedName name="VPL_10_priv">#REF!</definedName>
    <definedName name="VPL_10_proj">#REF!</definedName>
    <definedName name="VPL_15_icmbio">#REF!</definedName>
    <definedName name="VPL_15_priv">#REF!</definedName>
    <definedName name="VPL_15_proj">#REF!</definedName>
    <definedName name="VPL_20_icmbio">#REF!</definedName>
    <definedName name="VPL_20_priv">#REF!</definedName>
    <definedName name="VPL_20_proj">#REF!</definedName>
    <definedName name="VPLfixed">[31]Forecast!$C$187</definedName>
    <definedName name="VPLrolling">[31]Forecast!$C$174</definedName>
    <definedName name="VR_deducao">[20]Parametros!$C$66</definedName>
    <definedName name="VR_diario">[20]Parametros!$C$65</definedName>
    <definedName name="VR_Diario_PJ">[20]Parametros!$C$67</definedName>
    <definedName name="VR_estagiario">[20]Parametros!$C$35</definedName>
    <definedName name="VR_PJ">[20]Parametros!$C$41</definedName>
    <definedName name="vrr">#REF!</definedName>
    <definedName name="vsp">#REF!</definedName>
    <definedName name="VT">[19]INSUMOS!$U$18</definedName>
    <definedName name="VT_deducao">[20]Parametros!$C$71</definedName>
    <definedName name="VT_deducao_sp">[20]Parametros!$C$70</definedName>
    <definedName name="VT_diario">[20]Parametros!$C$69</definedName>
    <definedName name="VT_estagiario">[20]Parametros!$C$36</definedName>
    <definedName name="w">'[79]RELATA VÉIO'!$A$1:$AA$335</definedName>
    <definedName name="WACC">#REF!</definedName>
    <definedName name="wacc_delta">[80]Sensibilidades!$B$7</definedName>
    <definedName name="wacc1">[34]WACC!$A$1:$J$26</definedName>
    <definedName name="wew">[81]RELATA!$A$1:$AA$335</definedName>
    <definedName name="wq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wrn.Acquisition_matrix." hidden="1">{"Acq_matrix",#N/A,FALSE,"Acquisition Matrix"}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{#N/A,#N/A,FALSE,"cpt"}</definedName>
    <definedName name="wrn.AQUIROR._.DCF." hidden="1">{"AQUIRORDCF",#N/A,FALSE,"Merger consequences";"Acquirorassns",#N/A,FALSE,"Merger consequences"}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OMPCO." hidden="1">{"Page1",#N/A,FALSE,"CompCo";"Page2",#N/A,FALSE,"CompCo"}</definedName>
    <definedName name="wrn.continua." hidden="1">{#N/A,#N/A,FALSE,"Org";#N/A,#N/A,FALSE,"Graf_org";#N/A,#N/A,FALSE,"Desmi";#N/A,#N/A,FALSE,"SAAC";#N/A,#N/A,FALSE,"Vapor";#N/A,#N/A,FALSE,"Calculo Gcal";#N/A,#N/A,FALSE,"Utilização";#N/A,#N/A,FALSE,"Padrões";#N/A,#N/A,FALSE,"balvapor";#N/A,#N/A,FALSE,"oleo";#N/A,#N/A,FALSE,"ocorrencias";#N/A,#N/A,FALSE,"E.Elétrica";#N/A,#N/A,FALSE,"índices";#N/A,#N/A,FALSE,"balEnergia";#N/A,#N/A,FALSE,"DESCRIC";#N/A,#N/A,FALSE,"horas";#N/A,#N/A,FALSE,"TempoGraf";#N/A,#N/A,FALSE,"R0A"}</definedName>
    <definedName name="wrn.Cronograma." hidden="1">{#N/A,#N/A,FALSE,"Cronograma";#N/A,#N/A,FALSE,"Cronogr. 2"}</definedName>
    <definedName name="wrn.DCF_Terminal_Value_qchm." hidden="1">{"qchm_dcf",#N/A,FALSE,"QCHMDCF2";"qchm_terminal",#N/A,FALSE,"QCHMDCF2"}</definedName>
    <definedName name="wrn.DEHAN._.MONEY." hidden="1">{"BG",#N/A,FALSE,"SABANAS";"ERACUM",#N/A,FALSE,"SABANAS";"ERMES",#N/A,FALSE,"SABANAS";"BG",#N/A,FALSE,"RESUMEN";"ERACU",#N/A,FALSE,"RESUMEN";"ERMES",#N/A,FALSE,"RESUMEN"}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stimation._.TP." hidden="1">{#N/A,#N/A,TRUE,"Recap";#N/A,#N/A,TRUE,"Comp taux";#N/A,#N/A,TRUE,"Deplaf";#N/A,#N/A,TRUE,"Siége";#N/A,#N/A,TRUE,"Saint Ouen";#N/A,#N/A,TRUE,"Ivry";#N/A,#N/A,TRUE,"Issy";#N/A,#N/A,TRUE,"VA"}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ão._.Color." hidden="1">{#N/A,#N/A,FALSE,"Custos Variáveis";#N/A,#N/A,FALSE,"TempoGraf";#N/A,#N/A,FALSE,"Custo Fixo";#N/A,#N/A,FALSE,"índices";#N/A,#N/A,FALSE,"balEnergia";#N/A,#N/A,FALSE,"E.Elétrica";#N/A,#N/A,FALSE,"ENERGIA";#N/A,#N/A,FALSE,"balvapor";#N/A,#N/A,FALSE,"Energéticos";#N/A,#N/A,FALSE,"Vapor";#N/A,#N/A,FALSE,"VAPORNOVA";#N/A,#N/A,FALSE,"AR COMP.";#N/A,#N/A,FALSE,"AguaAlimentação";#N/A,#N/A,FALSE,"AguaDesmi";#N/A,#N/A,FALSE,"Org";#N/A,#N/A,FALSE,"ETE";#N/A,#N/A,FALSE,"balEfluente";#N/A,#N/A,FALSE,"Tratamento de Efluentes";#N/A,#N/A,FALSE,"balÁgua";#N/A,#N/A,FALSE,"Tratamento Agua";#N/A,#N/A,FALSE,"Produção"}</definedName>
    <definedName name="wrn.Impressão._.Fluxo._.JUN._.e._.JUL." hidden="1">{#N/A,#N/A,FALSE,"JUN";#N/A,#N/A,FALSE,"JUL"}</definedName>
    <definedName name="wrn.Impressão._.Preto." hidden="1">{#N/A,#N/A,FALSE,"DESCRIC";#N/A,#N/A,FALSE,"INDICE";#N/A,#N/A,FALSE,"Calculo Gcal"}</definedName>
    <definedName name="wrn.imprime." hidden="1">{#N/A,#N/A,TRUE,"Produção";#N/A,#N/A,TRUE,"ETA";#N/A,#N/A,TRUE,"balÁgua";#N/A,#N/A,TRUE,"E.T.E";#N/A,#N/A,TRUE,"balEfluente";#N/A,#N/A,TRUE,"ETE";#N/A,#N/A,TRUE,"Graf_ETE";#N/A,#N/A,TRUE,"Org";#N/A,#N/A,TRUE,"M_ambiente";#N/A,#N/A,TRUE,"Desmi";#N/A,#N/A,TRUE,"SAAC";#N/A,#N/A,TRUE,"Compressor";#N/A,#N/A,TRUE,"Vapor";#N/A,#N/A,TRUE,"Calculo Gcal";#N/A,#N/A,TRUE,"Utilização";#N/A,#N/A,TRUE,"Padrões (2)";#N/A,#N/A,TRUE,"balvapor";#N/A,#N/A,TRUE,"oleo";#N/A,#N/A,TRUE,"ocorrencias";#N/A,#N/A,TRUE,"E.Elétrica";#N/A,#N/A,TRUE,"índices";#N/A,#N/A,TRUE,"balEnergia";#N/A,#N/A,TRUE,"custos";#N/A,#N/A,TRUE,"S.S";#N/A,#N/A,TRUE,"DESCRIC";#N/A,#N/A,TRUE,"horas";#N/A,#N/A,TRUE,"TempoGraf";#N/A,#N/A,TRUE,"R0A"}</definedName>
    <definedName name="wrn.imprimemensal." hidden="1">{#N/A,#N/A,TRUE,"Produção";#N/A,#N/A,TRUE,"ETA";#N/A,#N/A,TRUE,"balÁgua";#N/A,#N/A,TRUE,"E.T.E";#N/A,#N/A,TRUE,"balEfluente";#N/A,#N/A,TRUE,"ETE";#N/A,#N/A,TRUE,"Graf_ETE";#N/A,#N/A,TRUE,"Org";#N/A,#N/A,TRUE,"Graf_org";#N/A,#N/A,TRUE,"Desmi";#N/A,#N/A,TRUE,"SAAC";#N/A,#N/A,TRUE,"Vapor";#N/A,#N/A,TRUE,"Calculo Gcal";#N/A,#N/A,TRUE,"Utilização";#N/A,#N/A,TRUE,"Padrões";#N/A,#N/A,TRUE,"balvapor";#N/A,#N/A,TRUE,"oleo";#N/A,#N/A,TRUE,"ocorrencias";#N/A,#N/A,TRUE,"E.Elétrica";#N/A,#N/A,TRUE,"índices";#N/A,#N/A,TRUE,"balEnergia";#N/A,#N/A,TRUE,"DESCRIC";#N/A,#N/A,TRUE,"horas";#N/A,#N/A,TRUE,"TempoGraf";#N/A,#N/A,TRUE,"R0A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LANTA._.VS._.1997." hidden="1">{#N/A,#N/A,FALSE,"SUP";#N/A,#N/A,FALSE,"ERN";#N/A,#N/A,FALSE,"CRO";#N/A,#N/A,FALSE,"INT";#N/A,#N/A,FALSE,"VIP";#N/A,#N/A,FALSE,"VIC"}</definedName>
    <definedName name="wrn.Print." hidden="1">{"vi1",#N/A,FALSE,"Financial Statements";"vi2",#N/A,FALSE,"Financial Statements";#N/A,#N/A,FALSE,"DCF"}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All." hidden="1">{"PA1",#N/A,FALSE,"BORDMW";"pa2",#N/A,FALSE,"BORDMW";"PA3",#N/A,FALSE,"BORDMW";"PA4",#N/A,FALSE,"BORDMW"}</definedName>
    <definedName name="wrn.sales." hidden="1">{"sales",#N/A,FALSE,"Sales";"sales existing",#N/A,FALSE,"Sales";"sales rd1",#N/A,FALSE,"Sales";"sales rd2",#N/A,FALSE,"Sales"}</definedName>
    <definedName name="wrn.SHORT." hidden="1">{"CREDIT STATISTICS",#N/A,FALSE,"STATS";"CF_AND_IS",#N/A,FALSE,"PLAN";"BALSHEET",#N/A,FALSE,"BALANCE SHEET"}</definedName>
    <definedName name="wrn.SOCIEDAD." hidden="1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TARGET._.DCF." hidden="1">{"targetdcf",#N/A,FALSE,"Merger consequences";"TARGETASSU",#N/A,FALSE,"Merger consequences";"TERMINAL VALUE",#N/A,FALSE,"Merger consequences"}</definedName>
    <definedName name="wrn.todo." hidden="1">{"Caja",#N/A,TRUE,"P&amp;G BG";"PyG",#N/A,TRUE,"P&amp;G BG";"Balance",#N/A,TRUE,"P&amp;G BG"}</definedName>
    <definedName name="wrn.VALDEZ." hidden="1">{"ERMES",#N/A,FALSE,"RESUMEN";"ERACUM",#N/A,FALSE,"RESUMEN";"BG",#N/A,FALSE,"RESUMEN";"ERMES",#N/A,FALSE,"SABANAS";"ERACUM",#N/A,FALSE,"SABANAS";"BG",#N/A,FALSE,"SABANAS";"fadsa",#N/A,FALSE,"FADSA";"supsa",#N/A,FALSE,"SUPSA";"crolls",#N/A,FALSE,"CROLLS";"vicomsa",#N/A,FALSE,"VICOMSA";"viplasticos",#N/A,FALSE,"VIPLASTICOS";"vitsa",#N/A,FALSE,"VITSA";"elim",#N/A,FALSE,"ELIM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1_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2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3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5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acc." hidden="1">{"Area1",#N/A,FALSE,"OREWACC";"Area2",#N/A,FALSE,"OREWACC"}</definedName>
    <definedName name="ws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1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1_1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2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3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5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" hidden="1">#REF!</definedName>
    <definedName name="wwww" hidden="1">#REF!</definedName>
    <definedName name="wwww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1_1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1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2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3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_5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" hidden="1">#REF!</definedName>
    <definedName name="XREF_COLUMN_1" hidden="1">#REF!</definedName>
    <definedName name="XRefColumnsCount" hidden="1">2</definedName>
    <definedName name="XRefCopy1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RangeCount" hidden="1">3</definedName>
    <definedName name="XRefPasteRangeCount" hidden="1">7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1_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3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1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2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_5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YL">#REF!</definedName>
    <definedName name="XYLUSB">#REF!</definedName>
    <definedName name="XYLUSH">#REF!</definedName>
    <definedName name="XYLUSL">#REF!</definedName>
    <definedName name="YCXGFJDX" hidden="1">[24]April!$D$70:$D$81</definedName>
    <definedName name="YEAR2">[9]Inputs!$D$18</definedName>
    <definedName name="YESNO">[18]!Tabela3[[#All],[STATUS]]</definedName>
    <definedName name="yuk">'[82]RELATA VÉIO'!$A$1:$AA$335</definedName>
    <definedName name="Z">#REF!</definedName>
    <definedName name="Z_2B5320B8_08D6_11D6_961F_004033E113A7_.wvu.Cols" hidden="1">#REF!</definedName>
  </definedNames>
  <calcPr calcId="191029" calcMode="autoNoTable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1" i="3" l="1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84" i="3"/>
  <c r="S85" i="3"/>
  <c r="S86" i="3"/>
  <c r="S87" i="3"/>
  <c r="S88" i="3"/>
  <c r="D90" i="3"/>
  <c r="D82" i="3" s="1"/>
  <c r="E90" i="3"/>
  <c r="E82" i="3" s="1"/>
  <c r="F90" i="3"/>
  <c r="F82" i="3" s="1"/>
  <c r="G90" i="3"/>
  <c r="G82" i="3" s="1"/>
  <c r="H90" i="3"/>
  <c r="H82" i="3" s="1"/>
  <c r="I90" i="3"/>
  <c r="I82" i="3" s="1"/>
  <c r="J90" i="3"/>
  <c r="J82" i="3" s="1"/>
  <c r="K90" i="3"/>
  <c r="K82" i="3" s="1"/>
  <c r="L90" i="3"/>
  <c r="L82" i="3" s="1"/>
  <c r="M90" i="3"/>
  <c r="M82" i="3" s="1"/>
  <c r="N90" i="3"/>
  <c r="N82" i="3" s="1"/>
  <c r="O90" i="3"/>
  <c r="O82" i="3" s="1"/>
  <c r="P90" i="3"/>
  <c r="P82" i="3" s="1"/>
  <c r="Q90" i="3"/>
  <c r="Q82" i="3" s="1"/>
  <c r="C90" i="3"/>
  <c r="C83" i="3"/>
  <c r="C82" i="3" l="1"/>
  <c r="S104" i="2" l="1"/>
  <c r="S84" i="2"/>
  <c r="S85" i="2"/>
  <c r="S86" i="2"/>
  <c r="S87" i="2"/>
  <c r="S88" i="2"/>
  <c r="S90" i="2"/>
  <c r="S91" i="2"/>
  <c r="S92" i="2"/>
  <c r="S93" i="2"/>
  <c r="S95" i="2"/>
  <c r="S96" i="2"/>
  <c r="S97" i="2"/>
  <c r="S98" i="2"/>
  <c r="S99" i="2"/>
  <c r="S100" i="2"/>
  <c r="C83" i="2" l="1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C89" i="2"/>
  <c r="D83" i="2"/>
  <c r="E83" i="2"/>
  <c r="F83" i="2"/>
  <c r="G83" i="2"/>
  <c r="H83" i="2"/>
  <c r="I83" i="2"/>
  <c r="J83" i="2"/>
  <c r="K83" i="2"/>
  <c r="L83" i="2"/>
  <c r="M83" i="2"/>
  <c r="N83" i="2"/>
  <c r="O83" i="2"/>
  <c r="O82" i="2" s="1"/>
  <c r="P83" i="2"/>
  <c r="Q83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6" i="2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108" i="3"/>
  <c r="P82" i="2" l="1"/>
  <c r="H82" i="2"/>
  <c r="L82" i="2"/>
  <c r="D82" i="2"/>
  <c r="N82" i="2"/>
  <c r="F82" i="2"/>
  <c r="J82" i="2"/>
  <c r="Q82" i="2"/>
  <c r="E82" i="2"/>
  <c r="M82" i="2"/>
  <c r="I82" i="2"/>
  <c r="K82" i="2"/>
  <c r="G82" i="2"/>
  <c r="C82" i="2"/>
  <c r="S8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C10" i="2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0" i="3"/>
  <c r="S28" i="2" l="1"/>
  <c r="S29" i="2"/>
  <c r="S30" i="2"/>
  <c r="S27" i="2"/>
  <c r="J26" i="2"/>
  <c r="N26" i="2"/>
  <c r="S23" i="2"/>
  <c r="S24" i="2"/>
  <c r="S25" i="2"/>
  <c r="S22" i="2"/>
  <c r="G21" i="2"/>
  <c r="K21" i="2"/>
  <c r="O21" i="2"/>
  <c r="S13" i="2"/>
  <c r="S14" i="2"/>
  <c r="S15" i="2"/>
  <c r="S12" i="2"/>
  <c r="S52" i="3"/>
  <c r="C46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S112" i="3"/>
  <c r="S111" i="3"/>
  <c r="S110" i="3"/>
  <c r="S90" i="3"/>
  <c r="S83" i="3"/>
  <c r="S80" i="3"/>
  <c r="S79" i="3"/>
  <c r="S78" i="3"/>
  <c r="S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S55" i="3"/>
  <c r="S54" i="3"/>
  <c r="S53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S50" i="3"/>
  <c r="S49" i="3"/>
  <c r="S48" i="3"/>
  <c r="S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S45" i="3"/>
  <c r="S44" i="3"/>
  <c r="S43" i="3"/>
  <c r="S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S40" i="3"/>
  <c r="S39" i="3"/>
  <c r="S38" i="3"/>
  <c r="S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S35" i="3"/>
  <c r="S34" i="3"/>
  <c r="S33" i="3"/>
  <c r="S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S30" i="3"/>
  <c r="S29" i="3"/>
  <c r="S28" i="3"/>
  <c r="S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S25" i="3"/>
  <c r="S24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S15" i="3"/>
  <c r="S14" i="3"/>
  <c r="S13" i="3"/>
  <c r="S12" i="3"/>
  <c r="D8" i="3"/>
  <c r="E8" i="3" s="1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S110" i="2"/>
  <c r="S109" i="2"/>
  <c r="S108" i="2"/>
  <c r="S83" i="2"/>
  <c r="S80" i="2"/>
  <c r="S79" i="2"/>
  <c r="S78" i="2"/>
  <c r="S77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S55" i="2"/>
  <c r="S54" i="2"/>
  <c r="S53" i="2"/>
  <c r="S52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S50" i="2"/>
  <c r="S49" i="2"/>
  <c r="S48" i="2"/>
  <c r="S47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S45" i="2"/>
  <c r="S44" i="2"/>
  <c r="S43" i="2"/>
  <c r="S42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S40" i="2"/>
  <c r="S39" i="2"/>
  <c r="S38" i="2"/>
  <c r="S37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S35" i="2"/>
  <c r="S34" i="2"/>
  <c r="S33" i="2"/>
  <c r="S32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Q26" i="2"/>
  <c r="P26" i="2"/>
  <c r="O26" i="2"/>
  <c r="M26" i="2"/>
  <c r="L26" i="2"/>
  <c r="K26" i="2"/>
  <c r="I26" i="2"/>
  <c r="H26" i="2"/>
  <c r="G26" i="2"/>
  <c r="E26" i="2"/>
  <c r="D26" i="2"/>
  <c r="C26" i="2"/>
  <c r="Q21" i="2"/>
  <c r="P21" i="2"/>
  <c r="N21" i="2"/>
  <c r="M21" i="2"/>
  <c r="L21" i="2"/>
  <c r="J21" i="2"/>
  <c r="I21" i="2"/>
  <c r="H21" i="2"/>
  <c r="F21" i="2"/>
  <c r="E21" i="2"/>
  <c r="D21" i="2"/>
  <c r="C21" i="2"/>
  <c r="D8" i="2"/>
  <c r="F74" i="3" l="1"/>
  <c r="E74" i="3"/>
  <c r="Q74" i="3"/>
  <c r="M19" i="3"/>
  <c r="E19" i="2"/>
  <c r="J19" i="2"/>
  <c r="J17" i="2" s="1"/>
  <c r="M74" i="2"/>
  <c r="O74" i="2"/>
  <c r="P74" i="2"/>
  <c r="P19" i="2"/>
  <c r="P17" i="2" s="1"/>
  <c r="C19" i="2"/>
  <c r="C17" i="2" s="1"/>
  <c r="H19" i="2"/>
  <c r="H17" i="2" s="1"/>
  <c r="M19" i="2"/>
  <c r="M17" i="2" s="1"/>
  <c r="C19" i="3"/>
  <c r="C17" i="3" s="1"/>
  <c r="K19" i="3"/>
  <c r="K17" i="3" s="1"/>
  <c r="O19" i="3"/>
  <c r="O17" i="3" s="1"/>
  <c r="H74" i="3"/>
  <c r="K19" i="2"/>
  <c r="K17" i="2" s="1"/>
  <c r="D19" i="2"/>
  <c r="D17" i="2" s="1"/>
  <c r="I19" i="2"/>
  <c r="I17" i="2" s="1"/>
  <c r="N19" i="2"/>
  <c r="N17" i="2" s="1"/>
  <c r="L19" i="3"/>
  <c r="L17" i="3" s="1"/>
  <c r="P19" i="3"/>
  <c r="P17" i="3" s="1"/>
  <c r="G19" i="2"/>
  <c r="G17" i="2" s="1"/>
  <c r="L19" i="2"/>
  <c r="L17" i="2" s="1"/>
  <c r="Q19" i="2"/>
  <c r="Q17" i="2" s="1"/>
  <c r="F74" i="2"/>
  <c r="N74" i="2"/>
  <c r="N19" i="3"/>
  <c r="N17" i="3" s="1"/>
  <c r="C74" i="3"/>
  <c r="G74" i="3"/>
  <c r="O19" i="2"/>
  <c r="O17" i="2" s="1"/>
  <c r="Q19" i="3"/>
  <c r="Q17" i="3" s="1"/>
  <c r="D19" i="3"/>
  <c r="D17" i="3" s="1"/>
  <c r="E19" i="3"/>
  <c r="E17" i="3" s="1"/>
  <c r="F19" i="3"/>
  <c r="F17" i="3" s="1"/>
  <c r="G19" i="3"/>
  <c r="G17" i="3" s="1"/>
  <c r="H19" i="3"/>
  <c r="H17" i="3" s="1"/>
  <c r="I19" i="3"/>
  <c r="I17" i="3" s="1"/>
  <c r="J19" i="3"/>
  <c r="J17" i="3" s="1"/>
  <c r="K74" i="3"/>
  <c r="E74" i="2"/>
  <c r="L74" i="2"/>
  <c r="L74" i="3"/>
  <c r="I74" i="3"/>
  <c r="J74" i="3"/>
  <c r="J74" i="2"/>
  <c r="K74" i="2"/>
  <c r="Q74" i="2"/>
  <c r="D74" i="3"/>
  <c r="C74" i="2"/>
  <c r="D74" i="2"/>
  <c r="G74" i="2"/>
  <c r="H74" i="2"/>
  <c r="I74" i="2"/>
  <c r="P74" i="3"/>
  <c r="M74" i="3"/>
  <c r="N74" i="3"/>
  <c r="O74" i="3"/>
  <c r="M17" i="3"/>
  <c r="S46" i="3"/>
  <c r="S57" i="3"/>
  <c r="S36" i="3"/>
  <c r="S76" i="3"/>
  <c r="S82" i="3"/>
  <c r="S41" i="3"/>
  <c r="S21" i="3"/>
  <c r="S51" i="3"/>
  <c r="S26" i="3"/>
  <c r="S114" i="3"/>
  <c r="S31" i="3"/>
  <c r="S112" i="2"/>
  <c r="E17" i="2"/>
  <c r="F26" i="2"/>
  <c r="F19" i="2" s="1"/>
  <c r="E8" i="2"/>
  <c r="F8" i="2" s="1"/>
  <c r="S41" i="2"/>
  <c r="S51" i="2"/>
  <c r="S36" i="2"/>
  <c r="S82" i="2"/>
  <c r="S21" i="2"/>
  <c r="S31" i="2"/>
  <c r="S76" i="2"/>
  <c r="S46" i="2"/>
  <c r="S57" i="2"/>
  <c r="F8" i="3"/>
  <c r="E119" i="3" l="1"/>
  <c r="F119" i="3"/>
  <c r="Q119" i="3"/>
  <c r="C119" i="3"/>
  <c r="C121" i="3" s="1"/>
  <c r="J119" i="3"/>
  <c r="P119" i="3"/>
  <c r="G119" i="3"/>
  <c r="D119" i="3"/>
  <c r="M117" i="2"/>
  <c r="P117" i="2"/>
  <c r="O117" i="2"/>
  <c r="K117" i="2"/>
  <c r="E117" i="2"/>
  <c r="Q117" i="2"/>
  <c r="L117" i="2"/>
  <c r="D117" i="2"/>
  <c r="N117" i="2"/>
  <c r="J117" i="2"/>
  <c r="H119" i="3"/>
  <c r="M119" i="3"/>
  <c r="F17" i="2"/>
  <c r="F117" i="2" s="1"/>
  <c r="I119" i="3"/>
  <c r="L119" i="3"/>
  <c r="K119" i="3"/>
  <c r="O119" i="3"/>
  <c r="S19" i="3"/>
  <c r="C117" i="2"/>
  <c r="C119" i="2" s="1"/>
  <c r="H117" i="2"/>
  <c r="I117" i="2"/>
  <c r="G117" i="2"/>
  <c r="N119" i="3"/>
  <c r="S17" i="3"/>
  <c r="G8" i="2"/>
  <c r="H8" i="2" s="1"/>
  <c r="S26" i="2"/>
  <c r="S19" i="2" s="1"/>
  <c r="G8" i="3"/>
  <c r="D121" i="3" l="1"/>
  <c r="E121" i="3" s="1"/>
  <c r="F121" i="3" s="1"/>
  <c r="G121" i="3" s="1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C123" i="3"/>
  <c r="S119" i="3"/>
  <c r="S17" i="2"/>
  <c r="C121" i="2"/>
  <c r="D119" i="2"/>
  <c r="E119" i="2" s="1"/>
  <c r="F119" i="2" s="1"/>
  <c r="G119" i="2" s="1"/>
  <c r="H119" i="2" s="1"/>
  <c r="I119" i="2" s="1"/>
  <c r="J119" i="2" s="1"/>
  <c r="K119" i="2" s="1"/>
  <c r="L119" i="2" s="1"/>
  <c r="M119" i="2" s="1"/>
  <c r="N119" i="2" s="1"/>
  <c r="O119" i="2" s="1"/>
  <c r="P119" i="2" s="1"/>
  <c r="Q119" i="2" s="1"/>
  <c r="S117" i="2"/>
  <c r="H8" i="3"/>
  <c r="I8" i="2"/>
  <c r="I8" i="3" l="1"/>
  <c r="J8" i="2"/>
  <c r="J8" i="3" l="1"/>
  <c r="K8" i="2"/>
  <c r="K8" i="3" l="1"/>
  <c r="L8" i="2"/>
  <c r="L8" i="3" l="1"/>
  <c r="M8" i="2"/>
  <c r="M8" i="3" l="1"/>
  <c r="N8" i="2"/>
  <c r="N8" i="3" l="1"/>
  <c r="O8" i="2"/>
  <c r="O8" i="3" l="1"/>
  <c r="P8" i="2"/>
  <c r="P8" i="3" l="1"/>
  <c r="Q8" i="2"/>
  <c r="Q8" i="3" l="1"/>
  <c r="S108" i="3" l="1"/>
  <c r="S10" i="3"/>
  <c r="S10" i="2"/>
  <c r="S106" i="2"/>
  <c r="S74" i="2"/>
  <c r="S74" i="3" l="1"/>
</calcChain>
</file>

<file path=xl/sharedStrings.xml><?xml version="1.0" encoding="utf-8"?>
<sst xmlns="http://schemas.openxmlformats.org/spreadsheetml/2006/main" count="199" uniqueCount="74">
  <si>
    <t>Fluxo de Caixa Livre (R$ Milhões)</t>
  </si>
  <si>
    <t>ANO</t>
  </si>
  <si>
    <t>TOTAL</t>
  </si>
  <si>
    <t>Receitas</t>
  </si>
  <si>
    <t>Remuneração de Oferta</t>
  </si>
  <si>
    <t>Remuneração de Demanda</t>
  </si>
  <si>
    <t>Receitas Acessórias</t>
  </si>
  <si>
    <t>Venda de Frota</t>
  </si>
  <si>
    <t>Opex</t>
  </si>
  <si>
    <t>Custos Variaveis</t>
  </si>
  <si>
    <t>Básico</t>
  </si>
  <si>
    <t>Padron Elétrico</t>
  </si>
  <si>
    <t>Articulado Diesel</t>
  </si>
  <si>
    <t>Superarticulado Diesel</t>
  </si>
  <si>
    <t>Combustível</t>
  </si>
  <si>
    <t>Lubrificantes</t>
  </si>
  <si>
    <t>Arla 32</t>
  </si>
  <si>
    <t>Rodagem</t>
  </si>
  <si>
    <t>Peças e Materiais de Manutenção</t>
  </si>
  <si>
    <t>Motoristas - Direção</t>
  </si>
  <si>
    <t>Benefícios Trabalhistas</t>
  </si>
  <si>
    <t>Custos Fixos</t>
  </si>
  <si>
    <t>Fiscalização</t>
  </si>
  <si>
    <t>Mão de Obra de Manutenção, Administração e Diretoria</t>
  </si>
  <si>
    <t>Operação e Manutenção da Frota Auxiliar</t>
  </si>
  <si>
    <t>Manutenção ITS/SBE Não Embarcado</t>
  </si>
  <si>
    <t>Operac. e Manut. Infra Garagem</t>
  </si>
  <si>
    <t>Manut. Terminais e Paradas BRT</t>
  </si>
  <si>
    <t>Despesas Administrativas Gerais</t>
  </si>
  <si>
    <t>Seguro e Licenciamento</t>
  </si>
  <si>
    <t>Despesas Ambientais</t>
  </si>
  <si>
    <t>Garantias Contratuais</t>
  </si>
  <si>
    <t>Locação da Infra Garagem</t>
  </si>
  <si>
    <t>Operação e Manutenção Infra Elétrica</t>
  </si>
  <si>
    <t>Manutenção do Viário BRT</t>
  </si>
  <si>
    <t>Verificador Independente</t>
  </si>
  <si>
    <t>Capex</t>
  </si>
  <si>
    <t>Compra de Frota</t>
  </si>
  <si>
    <t>Outros itens de Capex</t>
  </si>
  <si>
    <t>Equipamentos</t>
  </si>
  <si>
    <t>ITS  Não Embarcado</t>
  </si>
  <si>
    <t>Tributos</t>
  </si>
  <si>
    <t>ISS</t>
  </si>
  <si>
    <t>INSS</t>
  </si>
  <si>
    <t>IRPJ/CSLL</t>
  </si>
  <si>
    <t>NIG</t>
  </si>
  <si>
    <t xml:space="preserve">NIG - Real </t>
  </si>
  <si>
    <t>Perda inflacionária</t>
  </si>
  <si>
    <t>FCL</t>
  </si>
  <si>
    <t>FCL Acumulado</t>
  </si>
  <si>
    <t>TIR de Projeto (% ao ano)</t>
  </si>
  <si>
    <t>Manutenção de ITS/SBE Não Embarcado</t>
  </si>
  <si>
    <t>Locação da Infra. Garagem</t>
  </si>
  <si>
    <t>Carregadores Padron Elétrico</t>
  </si>
  <si>
    <t>Placas Solares Padron Elétrico</t>
  </si>
  <si>
    <t>Frota Auxiliar</t>
  </si>
  <si>
    <t>Equipamentos Garagem</t>
  </si>
  <si>
    <t>Catraca Simples</t>
  </si>
  <si>
    <t>Catraca Dupla</t>
  </si>
  <si>
    <t>Painel Video 70 pol</t>
  </si>
  <si>
    <t>Painel Mensagens</t>
  </si>
  <si>
    <t>Kit Audio Fixo</t>
  </si>
  <si>
    <t>Kit WiFi  Fixo</t>
  </si>
  <si>
    <t>Câmera Fixa Interna</t>
  </si>
  <si>
    <t>Receptor Transponder Portas</t>
  </si>
  <si>
    <t>Câmera Fixa Externa</t>
  </si>
  <si>
    <t>Antena DSRC- Toll Externa</t>
  </si>
  <si>
    <t>Radar Fixo Cruzamento</t>
  </si>
  <si>
    <t>Kit WiFi Pateo/Garagem</t>
  </si>
  <si>
    <t>Concentrador WiFi Páteo</t>
  </si>
  <si>
    <t>Câmera Fixa Páteo/Garag</t>
  </si>
  <si>
    <t>Kit Embarcado Reserva</t>
  </si>
  <si>
    <t>Troca baterias padron elétrico</t>
  </si>
  <si>
    <t>ATM autocompra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</si>
</sst>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);\(#,##0.0\);\–_);&quot;–&quot;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3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1"/>
      <color rgb="FF333F4F"/>
      <name val="Calibri Light"/>
      <family val="2"/>
      <scheme val="major"/>
    </font>
    <font>
      <b/>
      <sz val="11"/>
      <color rgb="FF333F4F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color theme="3" tint="-0.249977111117893"/>
      <name val="Calibri Light"/>
      <family val="2"/>
      <scheme val="major"/>
    </font>
    <font>
      <sz val="11"/>
      <color rgb="FF333F50"/>
      <name val="Calibri Light"/>
      <family val="2"/>
      <scheme val="major"/>
    </font>
    <font>
      <b/>
      <sz val="11"/>
      <color rgb="FF333F50"/>
      <name val="Calibri Light"/>
      <family val="2"/>
      <scheme val="major"/>
    </font>
    <font>
      <sz val="11"/>
      <color theme="3"/>
      <name val="Calibri"/>
      <family val="2"/>
      <scheme val="minor"/>
    </font>
    <font>
      <sz val="11"/>
      <color theme="3" tint="-0.24997711111789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EDBD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3" borderId="0">
      <alignment horizontal="center" vertical="center"/>
      <protection hidden="1"/>
    </xf>
    <xf numFmtId="0" fontId="1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10" fillId="4" borderId="2" xfId="2" applyFont="1" applyFill="1" applyBorder="1">
      <alignment horizontal="center" vertical="center"/>
      <protection hidden="1"/>
    </xf>
    <xf numFmtId="3" fontId="10" fillId="4" borderId="3" xfId="2" applyNumberFormat="1" applyFont="1" applyFill="1" applyBorder="1">
      <alignment horizontal="center" vertical="center"/>
      <protection hidden="1"/>
    </xf>
    <xf numFmtId="3" fontId="10" fillId="4" borderId="0" xfId="2" applyNumberFormat="1" applyFont="1" applyFill="1">
      <alignment horizontal="center" vertical="center"/>
      <protection hidden="1"/>
    </xf>
    <xf numFmtId="0" fontId="11" fillId="0" borderId="0" xfId="0" applyFont="1" applyAlignment="1">
      <alignment vertical="center"/>
    </xf>
    <xf numFmtId="0" fontId="7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6" fillId="2" borderId="3" xfId="2" applyNumberFormat="1" applyFont="1" applyFill="1" applyBorder="1">
      <alignment horizontal="center" vertical="center"/>
      <protection hidden="1"/>
    </xf>
    <xf numFmtId="164" fontId="6" fillId="0" borderId="0" xfId="2" applyNumberFormat="1" applyFont="1" applyFill="1">
      <alignment horizontal="center" vertical="center"/>
      <protection hidden="1"/>
    </xf>
    <xf numFmtId="0" fontId="7" fillId="0" borderId="1" xfId="0" applyFont="1" applyBorder="1" applyAlignment="1">
      <alignment vertical="center"/>
    </xf>
    <xf numFmtId="0" fontId="13" fillId="5" borderId="3" xfId="3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164" fontId="5" fillId="0" borderId="3" xfId="2" applyNumberFormat="1" applyFont="1" applyFill="1" applyBorder="1">
      <alignment horizontal="center" vertical="center"/>
      <protection hidden="1"/>
    </xf>
    <xf numFmtId="164" fontId="6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indent="3"/>
    </xf>
    <xf numFmtId="164" fontId="6" fillId="0" borderId="3" xfId="2" applyNumberFormat="1" applyFont="1" applyFill="1" applyBorder="1">
      <alignment horizontal="center" vertical="center"/>
      <protection hidden="1"/>
    </xf>
    <xf numFmtId="0" fontId="13" fillId="5" borderId="0" xfId="3" applyFont="1" applyFill="1" applyAlignment="1">
      <alignment horizontal="left" vertical="center" indent="4"/>
    </xf>
    <xf numFmtId="164" fontId="5" fillId="0" borderId="0" xfId="2" applyNumberFormat="1" applyFont="1" applyFill="1">
      <alignment horizontal="center" vertical="center"/>
      <protection hidden="1"/>
    </xf>
    <xf numFmtId="164" fontId="5" fillId="5" borderId="0" xfId="2" applyNumberFormat="1" applyFont="1" applyFill="1">
      <alignment horizontal="center" vertical="center"/>
      <protection hidden="1"/>
    </xf>
    <xf numFmtId="0" fontId="7" fillId="0" borderId="0" xfId="0" applyFont="1"/>
    <xf numFmtId="164" fontId="6" fillId="5" borderId="3" xfId="2" applyNumberFormat="1" applyFont="1" applyFill="1" applyBorder="1">
      <alignment horizontal="center" vertical="center"/>
      <protection hidden="1"/>
    </xf>
    <xf numFmtId="0" fontId="14" fillId="0" borderId="8" xfId="1" applyNumberFormat="1" applyFont="1" applyFill="1" applyBorder="1" applyAlignment="1">
      <alignment horizontal="left" indent="2"/>
    </xf>
    <xf numFmtId="0" fontId="13" fillId="0" borderId="9" xfId="0" applyFont="1" applyBorder="1"/>
    <xf numFmtId="164" fontId="5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5" borderId="3" xfId="3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indent="2"/>
    </xf>
    <xf numFmtId="0" fontId="13" fillId="5" borderId="10" xfId="3" applyFont="1" applyFill="1" applyBorder="1" applyAlignment="1">
      <alignment vertical="center"/>
    </xf>
    <xf numFmtId="164" fontId="6" fillId="0" borderId="10" xfId="0" applyNumberFormat="1" applyFont="1" applyBorder="1" applyAlignment="1">
      <alignment horizontal="center" vertical="center"/>
    </xf>
    <xf numFmtId="164" fontId="5" fillId="5" borderId="3" xfId="2" applyNumberFormat="1" applyFont="1" applyFill="1" applyBorder="1">
      <alignment horizontal="center" vertical="center"/>
      <protection hidden="1"/>
    </xf>
    <xf numFmtId="0" fontId="12" fillId="0" borderId="10" xfId="0" applyFont="1" applyBorder="1" applyAlignment="1">
      <alignment horizontal="left" vertical="center"/>
    </xf>
    <xf numFmtId="164" fontId="6" fillId="0" borderId="10" xfId="2" applyNumberFormat="1" applyFont="1" applyFill="1" applyBorder="1">
      <alignment horizontal="center" vertical="center"/>
      <protection hidden="1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4" fillId="2" borderId="3" xfId="0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10" fontId="6" fillId="0" borderId="3" xfId="4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5" fillId="0" borderId="0" xfId="0" applyFont="1"/>
    <xf numFmtId="164" fontId="15" fillId="0" borderId="0" xfId="0" applyNumberFormat="1" applyFont="1"/>
    <xf numFmtId="0" fontId="6" fillId="0" borderId="1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indent="2"/>
    </xf>
    <xf numFmtId="0" fontId="13" fillId="5" borderId="3" xfId="3" applyFont="1" applyFill="1" applyBorder="1" applyAlignment="1">
      <alignment horizontal="left" vertical="center" indent="1"/>
    </xf>
    <xf numFmtId="0" fontId="13" fillId="5" borderId="3" xfId="3" applyFont="1" applyFill="1" applyBorder="1" applyAlignment="1">
      <alignment horizontal="left" vertical="center" indent="2"/>
    </xf>
    <xf numFmtId="0" fontId="12" fillId="6" borderId="3" xfId="0" applyFont="1" applyFill="1" applyBorder="1" applyAlignment="1">
      <alignment horizontal="left" vertical="center" indent="1"/>
    </xf>
    <xf numFmtId="164" fontId="6" fillId="6" borderId="3" xfId="2" applyNumberFormat="1" applyFont="1" applyFill="1" applyBorder="1">
      <alignment horizontal="center" vertical="center"/>
      <protection hidden="1"/>
    </xf>
    <xf numFmtId="0" fontId="14" fillId="6" borderId="3" xfId="0" applyFont="1" applyFill="1" applyBorder="1" applyAlignment="1">
      <alignment horizontal="left" vertical="center" indent="1"/>
    </xf>
    <xf numFmtId="0" fontId="14" fillId="6" borderId="3" xfId="3" applyFont="1" applyFill="1" applyBorder="1" applyAlignment="1">
      <alignment horizontal="left" vertical="center" indent="1"/>
    </xf>
    <xf numFmtId="49" fontId="16" fillId="5" borderId="14" xfId="0" applyNumberFormat="1" applyFont="1" applyFill="1" applyBorder="1" applyAlignment="1">
      <alignment horizontal="left" vertical="center" indent="3"/>
    </xf>
    <xf numFmtId="0" fontId="0" fillId="0" borderId="0" xfId="0" applyFill="1"/>
    <xf numFmtId="0" fontId="12" fillId="0" borderId="3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/>
    <xf numFmtId="49" fontId="16" fillId="5" borderId="0" xfId="0" applyNumberFormat="1" applyFont="1" applyFill="1" applyBorder="1" applyAlignment="1">
      <alignment horizontal="left" vertical="center" indent="3"/>
    </xf>
    <xf numFmtId="0" fontId="14" fillId="0" borderId="3" xfId="0" applyFont="1" applyBorder="1" applyAlignment="1">
      <alignment horizontal="left" vertical="center" indent="2"/>
    </xf>
    <xf numFmtId="0" fontId="13" fillId="5" borderId="0" xfId="3" applyFont="1" applyFill="1" applyAlignment="1">
      <alignment horizontal="left" vertical="center" indent="3"/>
    </xf>
  </cellXfs>
  <cellStyles count="5">
    <cellStyle name="CadTitulo" xfId="2" xr:uid="{91D55495-B8EB-614A-991D-A828CBD16883}"/>
    <cellStyle name="Millares" xfId="1" builtinId="3"/>
    <cellStyle name="Normal" xfId="0" builtinId="0"/>
    <cellStyle name="Normal 8" xfId="3" xr:uid="{0C39157E-FB8B-A741-847B-3B62022133FF}"/>
    <cellStyle name="Porcentagem 3" xfId="4" xr:uid="{BD1AC62F-AA82-AC44-93C0-472045EC4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381000</xdr:colOff>
      <xdr:row>4</xdr:row>
      <xdr:rowOff>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85DC2DC-48C0-49E7-9EEE-DEADFBB4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871EA8DE-237E-4038-88FD-AB0A7A52BBAC}"/>
            </a:ext>
          </a:extLst>
        </a:blip>
        <a:stretch>
          <a:fillRect/>
        </a:stretch>
      </xdr:blipFill>
      <xdr:spPr>
        <a:xfrm>
          <a:off x="660400" y="228600"/>
          <a:ext cx="3644900" cy="683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381000</xdr:colOff>
      <xdr:row>3</xdr:row>
      <xdr:rowOff>226111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A22C0A-4DB4-4E75-B1D1-ED7B2531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FF2B5EF4-FFF2-40B4-BE49-F238E27FC236}">
              <a16:creationId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a16="http://schemas.microsoft.com/office/drawing/2014/main" xmlns:lc="http://schemas.openxmlformats.org/drawingml/2006/lockedCanvas" id="{871EA8DE-237E-4038-88FD-AB0A7A52BBAC}"/>
            </a:ext>
          </a:extLst>
        </a:blip>
        <a:stretch>
          <a:fillRect/>
        </a:stretch>
      </xdr:blipFill>
      <xdr:spPr>
        <a:xfrm>
          <a:off x="660400" y="228600"/>
          <a:ext cx="3644900" cy="68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vmfs2vmspa/controladoria$/Controle%20de%20Gest&#227;o/Acompanhamento/Banco%20de%20Dados%20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CONVERSIONES/shrdfile/COMMENTS/FINPACK-MOCHASA%20P1.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G:/DOCUME~1/lpessoa/LOCALS~1/Temp/Supporting%20files/E.Serv&#237;n/Infoday%20Budweiser%2015%20Ener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C:/Dominio/controladoria/A%20-%20Relat&#243;rios/TERCEIRIZA&#199;&#195;O/Cust&#243;dia%20-%20DSC/PRODUTIVIDADE%20826%20AG&#202;NCIAS_DSC_2%203%20e%204-05_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CONVERSIONES/hmedina/MisDocumentos/henry/ESTADOS%20FINANCIEROS/FINPACK-MOLIDOR%20P12-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Pauloc/Disco_C/Take-Off/Valdemi/TakeOff%202551%20-%20Filtrag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E:/Documents%20and%20Settings/F581186/Desktop/Copy%20of%20Modelo_BR_Distribuido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C:/scotsto02/bpo$/Novos%20Negocios/2008/Privado/TEMPO%20Saude/Processamento%20Contas%20Medicas%20Full%2024_01_2008/Pricing/Memoria%20de%20Calculo%20TCI%20-%20V1.0%20Form%20TIS%20-%20OC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felip/Dropbox/Parques%20-%20SP%20-%20Semeia/Antigos/planilhas/PECJ%20concessao%20-%20v3%20-%20reuni&#227;o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\Downloads\PPP%20ILUMINA&#199;&#195;O%20P&#218;BLICA%20PIRAQUARA%20-%20Plano%20de%20Neg&#243;cio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r&#231;amentos/A%20-%20Or&#231;amento/54%20-%20VERBAS%20ESTADUAIS/IMARU&#205;%20-%20SC/V&#193;LIDOS/ENVIADAS/CRONOGRAMA_IMARU&#205;-SC_09-04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G:/Infrared/Modelos/windows/TEMP/DCF%2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Sande/Downloads/Users/300102/AppData/Local/Temp/notesF3B52A/SES-MG%20-%20Distribui&#231;&#227;o%20Medicamentos%20-%20Consolidado%20V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C:/JR-046/AN&#193;LISE%20FINA/Meus%20documentos/An&#225;lise%20Financeiro/jur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SIMULADOR%20-%20FINAL/LOTE%2003/Simulador%20Tebe%20-%20Final%20para%20Process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L12%20-%20VIAOESTE/SIMULADOR%20FINAL%20(EXCEL%20+%20WORD%20+%20PDF)/L12%20-%20Simulador%20Viaoeste%20-%20Final%20para%20Process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S:/Diversified/Scotts/Execution/Market%20Update/Daily/SMG_Feedback_Templa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A:/Documents%20and%20Settings/m121996/Meus%20documentos/Originais/CD/Anexo%20-%20Diagn&#243;stico%20do%20Sistema%20Atual.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fae/Dropbox%20(Personal)/REVENUE%202/PONTE%20PRETA/MODELOS%20OPERACIONAIS%20E%20FINANCEIROS/Jacarand&#225;%20-AAPP%20model%20-%20v66%20-%20optimized%20taxes%20-%2050%25%20stake%20+%20option%20fin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corp/depto/ANALISE/EMPRESAS/TEL_SERV/Tele%20Centro%20Sul%20Participa&#231;&#245;es/Brazil%20Telecom%202001/BRP_1Q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PMPORTSTWO/General/Ian%20Malcolm/CAUCEDO_3/Labour%20and%20operations/TECHNICAL%20&amp;%20OP%20LABOUR%20MODEL%20FOR%20CAUCEDO_extrac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felip/Dropbox/Parques%20-%20SP%20-%20Semeia/Antigos/planilhas/revisadas%202017-09-03/PEC%20concessao%20-%20v3%20revisa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ACT%20PAV%20EXISTEN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marcosamend/Dropbox/Projetos/MMA%20custos%20UC/prot&#243;tipo/modelo%20v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rojetos/Projetos/Varejo/Amor%20aos%20Peda&#231;os/Modelo/Modelo%20AAP%202015.07.01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CONVERSIONES/csanchez/SUB-CONTADOR/ESTADOS%20FINANCIEROS/FEB-98/FINPACK-MOLIDOR%20P4-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~1/JOSECA~1/CONFIG~1/Temp/03.21%20-%203&#170;%20adeq%20rev8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https://go4consultoria-my.sharepoint.com/D:/D:/D:/D:/G:/DOCUME~1/lpessoa/LOCALS~1/Temp/Supporting%20files/Documents%20and%20Settings/Diego/Local%20Settings/Temporary%20Internet%20Files/OLKA0/Alpax/Proyectos/M&amp;A/Models%20Research/Beverage_ABV?03FC47A8" TargetMode="External"/><Relationship Id="rId1" Type="http://schemas.openxmlformats.org/officeDocument/2006/relationships/externalLinkPath" Target="file:///\\03FC47A8\Beverage_AB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Users/felip/Dropbox/An&#225;lise%20de%20Viabilidade%20-%20Usina%20do%20Gas&#244;metro%20POA/ODEON_v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rpicon/DIARIOS/DIARIOS%20ENERO%20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Ccc_ciro/dg-ccc%20cs/CGSN/Planilha%20Ders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rojetos/Projetos/Infraestrutura%20Social/Penitenci&#225;ria/Reviver/Pernambuco/Modelagem/Pernambuco%20140605%20FG.xlsm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https://go4consultoria-my.sharepoint.com/D:/D:/D:/D:/C:/D:/G:/Documents%20and%20Settings/guilherme.carvalho/Configura&#231;&#245;es%20locais/Temporary%20Internet%20Files/OLK14F/Tabelas%20de%20Pre&#231;o/Pre&#231;os%20Commodities/Pricing%20-%20Digitaliza&#231;&#227;o%20commodities%20-%20Padr&#227;o.xls?16332F66" TargetMode="External"/><Relationship Id="rId1" Type="http://schemas.openxmlformats.org/officeDocument/2006/relationships/externalLinkPath" Target="file:///\\16332F66\Pricing%20-%20Digitaliza&#231;&#227;o%20commodities%20-%20Padr&#227;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cgyemldr01/users/hmedina/MisDocumentos/henry/Traslaci&#243;n/gaap119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76A6D5CA/BPLAN%20M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05%20-%20Simulador%20Vianorte%20-%20Final%20para%20Processo%20-%20Procuradori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Documents%20and%20Settings/Leo/My%20Documents/CSF/Projetos/Concess&#245;es/Fernando%20de%20Noronha/4.Atalaia/Planilhas/Antigas%20vers&#245;es/ACB_Concess&#227;o_PNFN%20-%20v1.1_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20%20-%20Simulador%20SPVias%20-%20Final%20Definitiv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os.santos/AppData/Local/Microsoft/Windows/Temporary%20Internet%20Files/Content.Outlook/3OPO64NZ/Castelao/Castelao%20Basic%20BP%2025072012%20SLA%20AMA%20-UV-3107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22%20-%20Simulador%20Ecovias%20-%20CDHU%20como%20Fator%201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Valoraserver/projetos/TELECOM/MODELS/PUBLISHED_MODELS/COL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G:/My%20Documents/Rede/Quattuor/Relacao%20de%20filiais%20e%20produtos%20-%20to%20Paranh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L12%20-%20VIAOESTE/SIMULADOR%20FINAL%20(EXCEL%20+%20WORD%20+%20PDF)/L12%20-%20Simulador%20Viaoeste%20-%20Final%20para%20Processo%20para%20impress&#227;o%20-%20procurador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G:/DOCUME~1/lpessoa/LOCALS~1/Temp/Supporting%20files/Alpax/Projects_Active/Sumesa/Valuation/comparte/FSalazar/Gastos%20Moderna%20Agos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D:/S:/My%20Documents/FM&amp;CO/MouldedC_Dcf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G:/DOCUME~1/lpessoa/LOCALS~1/Temp/Supporting%20files/Fgarino/Alpax/Proyecto%20Link/Verde/Verde-Individu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CONVERSIONES/shrdfile/COMMENTS/FINPACK-MOLIDOR%20P4-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michael/Dados%20de%20aplicativos/Microsoft/Excel/PLANILHA%20MODELO%20ESP&#205;RITO%20SANTO%20-%20&#218;LTIM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06%20-%20Simulador%20Intervias%20-%20Final%20para%20Process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CONVERSIONES/vcastro/Varios/PIEZAS%20SIN%20MOVIMIEN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afael/OneDrive/REVENUE/GAVEA/Modelo%20Econ&#244;mico-financeiro%20GAVEA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microsoft.com/office/2019/04/relationships/externalLinkLongPath" Target="https://go4consultoria-my.sharepoint.com/D:/D:/D:/G:/Users/thaisescobarfreirestorani/Library/Application%20Support/Microsoft/Office/Office%202011%20AutoRecovery/NASCENTES.AGUA/QCI/Revis&#227;o%20FINAL_Consultoria%20SFB-CEF%20Nascentes%20(09-12-2014)/08_Sorriso-ok!/BPLAN%20MES.xls?16D0B5B4" TargetMode="External"/><Relationship Id="rId1" Type="http://schemas.openxmlformats.org/officeDocument/2006/relationships/externalLinkPath" Target="file:///\\16D0B5B4\BPLAN%20M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10%20-%20Simulador%20Autovias%20-%20Altera&#231;&#227;o%20Final%20Walter%20-%2016%20nov%20200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11%20-%20Simulador%20Renovias%20-%20Final%20para%20Process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dados\Projetos_em_Execucao\M&amp;A\mea-luz100\5%20-%20Projetos\2018\Itapecerica%20da%20Serra-SP\ITAPECERICA\2018.01.29%20-%20Simulador%20com%20melhorias%20com%20Balan&#231;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G:/DOCUME~1/lpessoa/LOCALS~1/Temp/Supporting%20files/E.Serv&#237;n/Infoday%20Budweiser%2015%20Enero%20200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Felipe%20Sande/Dropbox/PPP%20-%20Parques%20SP/planilhas/arquivos%20reuni&#227;o/PECJ%20concessao%20-%20v4%20MASCARA.xlsm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G:/Trabalho/HSBC/Planilhas/Envelopes%20HSBC%20-%20XG%20-%20Pacotes%20P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D9503C5D/Avalia&#231;&#227;o%20de%20investimentos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G:/DOCUME~1/op6739/LOCALS~1/Temp/04-10_BCG_M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y.szermeta\Downloads\8.%20Modelagem\Simulador_v24_LoteNorte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marcosamend/Dropbox/Projetos/On&#231;afari/Arquivos%20de%20trabalho/MemoriaProjecaoDemanda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C:/Users/felip/Dropbox/Parques%20-%20SP%20-%20Semeia/Antigos/planilhas/revisadas%202017-09-03/PECJ%20concessao%20-%20v4%20revisao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G:/WINDOWS/TEMP/WINDOWS/TEMP/DRE20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G:/WINDOWS/Configura&#231;&#245;es%20locais/Temporary%20Internet%20Files/Content.IE5/OTUBG12F/Custos%20Back%20Office%20-%20Panamerican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Users/vanessatraglia/Desktop/2020.02.21%20-%20Simulador%20V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H:/RESULTA/PROPOSTA/BDPR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L05%20-%20VIANORTE/SIMULADOR%20FINAL%20(EXCEL%20+%20WORD%20+%20PDF)/L05%20-%20Simulador%20Vianorte%20-%20Final%20para%20Processo%20-%20Procuradoria.xls" TargetMode="External"/></Relationships>
</file>

<file path=xl/externalLinks/_rels/externalLink71.xml.rels><?xml version="1.0" encoding="UTF-8" standalone="yes"?>
<Relationships xmlns="http://schemas.openxmlformats.org/package/2006/relationships"><Relationship Id="rId2" Type="http://schemas.microsoft.com/office/2019/04/relationships/externalLinkLongPath" Target="https://go4consultoria-my.sharepoint.com/D:/D:/D:/D:/C:/C:/Dominio/controladoria/Documents%20and%20Settings/op6739/My%20Documents/Projetos/Novo(a)%20Porta-arquivos/Projetos%20Proservvi/SIGMA/Controller%20BCG/Custos/Sigma%20-%20Report%202004-11.xls?10F2A5E0" TargetMode="External"/><Relationship Id="rId1" Type="http://schemas.openxmlformats.org/officeDocument/2006/relationships/externalLinkPath" Target="file:///\\10F2A5E0\Sigma%20-%20Report%202004-1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F92378D5/Tempo-%20Planilha%20espelho%20faturamento%20200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Sisco4/sisco/CLIENTES/Andrade%20Gutierrez/Conserva/DEG/2000/ACE026-2000-DNER-CONTORNO%20LAFAIETE/Dpco%20Novo/Custo%20Hor&#225;ri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C:/corp/depto/Analise/EMPRESAS/Water/Sanepar/prjbrs20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A:/DOCUME~1/Fabio/CONFIG~1/Temp/Rar$DI00.750/DOCUME~1/bclaess/LOCALS~1/Temp/2001Templat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N:/Documents%20and%20Settings/jmgarcia/Meus%20documentos/2007/modelo%20finance%20lotes/CD_RDO/RDO_Fluxo_p/RDO_TIR%2015_Out%203%20anos_Oeste_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L09%20-%20TRI&#194;NGULO%20DO%20SOL/SIMULADOR%20FINAL%20(EXCEL%20+%20WORD%20+%20PDF)/L09%20-%20Simulador%20Tri&#226;ngulo%20do%20Sol%20-%20corrigido%20para%2022%20anos%20e%208%20mese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12%20-%20Simulador%20Viaoeste%20-%20Final%20para%20Processo%20para%20impress&#227;o%20-%20procuradori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09%20-%20Simulador%20Tri&#226;ngulo%20do%20Sol%20-%20Final%20para%20Process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S:/Blackdiamonds/Model/Namisa_Valuation_Model_v52_na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P:/Corporate%20Finance/2%20Industries/Petrochemicals/Petrobras/Braskem/6%20Valuation/Trikem/MODELO%20TRIKEM%20-%20FIN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SIMULADOR%20-%20FINAL/LOTE%2006/Simulador%20-%20Intervias%20Final%20para%20Process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D:/Documents%20and%20Settings/felipe/Desktop/SIMULADORES%20FINAIS%202006/L13%20-%20Simulador%20Colinas%20-%20Final%20para%20Process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4consultoria-my.sharepoint.com/D:/D:/D:/D:/C:/D:/S:/My%20Documents/FM&amp;CO/MouldedC_Dcf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 FAT FEV 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ENTRIES OF ADJUSTMENTS"/>
      <sheetName val="INDEX"/>
      <sheetName val="0"/>
      <sheetName val="1"/>
      <sheetName val="2"/>
      <sheetName val="3"/>
      <sheetName val="4"/>
      <sheetName val="4A(1)"/>
      <sheetName val="4B(1)"/>
      <sheetName val="5(1)"/>
      <sheetName val="5A"/>
      <sheetName val="5B"/>
      <sheetName val="5C "/>
      <sheetName val="5 D"/>
      <sheetName val="6(1)"/>
      <sheetName val="7"/>
      <sheetName val="8"/>
      <sheetName val="8A(1)"/>
      <sheetName val="8A"/>
      <sheetName val="8B "/>
      <sheetName val="9"/>
      <sheetName val="10"/>
      <sheetName val="10(1)"/>
      <sheetName val="11"/>
      <sheetName val="11A"/>
      <sheetName val="12"/>
      <sheetName val="13"/>
      <sheetName val="14"/>
      <sheetName val="15"/>
      <sheetName val="BALANCE SHEET-KC"/>
      <sheetName val="BALANCE SHEET-ECUADOR"/>
      <sheetName val="2-KC"/>
      <sheetName val="2-ECUADOR"/>
      <sheetName val="5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"/>
      <sheetName val="MI, 02 ENE 08"/>
      <sheetName val="JU, 03 ENE 08"/>
      <sheetName val="VI, 04 ENE 08"/>
      <sheetName val="SA, 05 ENE 08"/>
      <sheetName val="LU, 07 ENE 08"/>
      <sheetName val="MA, 08 ENE 08"/>
      <sheetName val="MI, 09 ENE 08"/>
      <sheetName val="JU, 10 ENE 08"/>
      <sheetName val="VI, 11 ENE 08"/>
      <sheetName val="SA, 12 ENE 08"/>
      <sheetName val="LU, 14 ENE 08"/>
      <sheetName val="MA, 15 ENE 08"/>
      <sheetName val="MI, 16 ENE 08"/>
      <sheetName val="JU, 17 ENE 08"/>
      <sheetName val="VI, 18 ENE 08"/>
      <sheetName val="SA, 19 ENE 08"/>
      <sheetName val="LU, 21 ENE 08"/>
      <sheetName val="MA, 22 ENE 08"/>
      <sheetName val="MI, 23 ENE 08"/>
      <sheetName val="JU, 24 ENE 08"/>
      <sheetName val="VI, 25 ENE 08"/>
      <sheetName val="SA, 26 ENE 08"/>
      <sheetName val="LU, 28 ENE 08"/>
      <sheetName val="MA, 29 ENE 08"/>
      <sheetName val="MI, 30 ENE 08"/>
      <sheetName val="JU, 31 ENE 08"/>
      <sheetName val="LIQUIDACION"/>
      <sheetName val="INFODAY"/>
      <sheetName val="RESUMEN"/>
      <sheetName val="Resumen Vtas."/>
      <sheetName val="Informe Semanal"/>
      <sheetName val="Hoja1"/>
      <sheetName val="Hoja3"/>
      <sheetName val="Cobertura Bud"/>
      <sheetName val="Promoción"/>
      <sheetName val="Hoja2"/>
      <sheetName val="Inf. Gerenc"/>
      <sheetName val="Inf. Geren-Metropolitana"/>
      <sheetName val="Graf. Cob. Hi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6 ags. (Par T e NT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-GAAP"/>
      <sheetName val="BALANCE SHEET-GAAP"/>
      <sheetName val="ENTRIES OF ADJUSMENTS-GAAP"/>
      <sheetName val="INDEX"/>
      <sheetName val="O"/>
      <sheetName val="1"/>
      <sheetName val="1a"/>
      <sheetName val="1A(1)"/>
      <sheetName val="2"/>
      <sheetName val="3"/>
      <sheetName val="4"/>
      <sheetName val="4A(1)"/>
      <sheetName val="4A(2)"/>
      <sheetName val="4B(1)"/>
      <sheetName val="4B(2)"/>
      <sheetName val="4C(1)"/>
      <sheetName val="4C(2)"/>
      <sheetName val="4D(1)"/>
      <sheetName val="4D(2)"/>
      <sheetName val="5(1)"/>
      <sheetName val="5(2)"/>
      <sheetName val="5A"/>
      <sheetName val="5B"/>
      <sheetName val="5C"/>
      <sheetName val="5D"/>
      <sheetName val="6(1)"/>
      <sheetName val="6(2)"/>
      <sheetName val="7"/>
      <sheetName val="8"/>
      <sheetName val="8A(1)"/>
      <sheetName val="8A(2)"/>
      <sheetName val="8B"/>
      <sheetName val="9"/>
      <sheetName val="10"/>
      <sheetName val="10A"/>
      <sheetName val="10B"/>
      <sheetName val="11(1)"/>
      <sheetName val="11(2)"/>
      <sheetName val="11B"/>
      <sheetName val="12"/>
      <sheetName val="13"/>
      <sheetName val="14A(1)"/>
      <sheetName val="14A(2)"/>
      <sheetName val="14B(1)"/>
      <sheetName val="14B(2)"/>
      <sheetName val="15(1)"/>
      <sheetName val="15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C19">
            <v>24324036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 20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cro"/>
      <sheetName val="Scenarios"/>
      <sheetName val="Valuation"/>
      <sheetName val="Financial Statement"/>
      <sheetName val="Cards"/>
      <sheetName val="Cards_Calc"/>
      <sheetName val="Corresp_Banc"/>
      <sheetName val="Drivers"/>
      <sheetName val="Permanent Assets"/>
      <sheetName val="Anuidade"/>
      <sheetName val="Active_Base"/>
      <sheetName val="Total_Base"/>
      <sheetName val="Cancelled Cards"/>
      <sheetName val="Taxes"/>
      <sheetName val="Summary"/>
      <sheetName val="Inputs Base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 do Sistema"/>
      <sheetName val="II - Mão de Obra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5 - $ Despesas Operacionai (2)"/>
      <sheetName val="Planilha5"/>
      <sheetName val="D3 - Funcionários $ (2)"/>
      <sheetName val="Projeto"/>
      <sheetName val="MSERV"/>
      <sheetName val="CONCESS"/>
      <sheetName val="Siglas"/>
      <sheetName val="Critérios"/>
      <sheetName val="Índice"/>
      <sheetName val="Definições"/>
      <sheetName val="Relatório I"/>
      <sheetName val="Relatório II"/>
      <sheetName val="Gráficos"/>
      <sheetName val="Painel de controle"/>
      <sheetName val="A1 - Capex Matriz"/>
      <sheetName val="A2 - Capex uso"/>
      <sheetName val="A1 - Investimentos"/>
      <sheetName val="A2 - Investimentos #"/>
      <sheetName val="A3 - Reinvestimentos #"/>
      <sheetName val="A4 - Investimentos Totais #"/>
      <sheetName val="A5 - Investimentos $"/>
      <sheetName val="A6 - Depreciação"/>
      <sheetName val="A7 - Venda Ativos"/>
      <sheetName val="A8 - Valor de Liquidação"/>
      <sheetName val="B0 - Demanda Base"/>
      <sheetName val="B1 - Serviços e Demanda"/>
      <sheetName val="B2 - Demanda Anual Agregada "/>
      <sheetName val="B3 - Previsão de Receita Bruta"/>
      <sheetName val="C1 - Custo Materiais"/>
      <sheetName val="C2 - Custo Mão-de-Obra Direta"/>
      <sheetName val="C3 - Outros Custos Diretos"/>
      <sheetName val="C4 - Custo Direto Unitário"/>
      <sheetName val="C5 - Custo Direto Total"/>
      <sheetName val="C6 - Custos Indiretos"/>
      <sheetName val="C7 - Custo Total e Unitário"/>
      <sheetName val="C8 - Previsão de CSP"/>
      <sheetName val="D1 - Cargos e Salários"/>
      <sheetName val="D2 - Funcionários #"/>
      <sheetName val="D3 - Funcionários $"/>
      <sheetName val="Planilha4"/>
      <sheetName val="D4 - # Despesas Operacionais"/>
      <sheetName val="D5 - $ Despesas Operacionais"/>
      <sheetName val="E1 - Tributos"/>
      <sheetName val="F1 - Variação da NCG"/>
      <sheetName val="G1 - TMA"/>
      <sheetName val="G2 - Financiamento"/>
      <sheetName val="Fluxo 20 anos"/>
      <sheetName val="Fluxo 15 anos"/>
      <sheetName val="Fluxo 10 anos"/>
      <sheetName val="Chart7"/>
      <sheetName val="Chart8"/>
      <sheetName val="Chart9"/>
      <sheetName val="I1 - Cenários"/>
      <sheetName val="Chart10"/>
      <sheetName val="Chart11"/>
      <sheetName val="Chart12"/>
      <sheetName val="J2 - Demanda Mensal e Diária"/>
      <sheetName val="J2 - Gastos com Veículos"/>
      <sheetName val="J4 - Índices"/>
      <sheetName val="J6 - Recursos de Apoio"/>
      <sheetName val="Aux Categorias"/>
      <sheetName val="Resumo por serviço"/>
      <sheetName val="Planilha2"/>
      <sheetName val="Resumo do modelo (2)"/>
      <sheetName val="Planilha5 (2)"/>
      <sheetName val="Resumo do modelo"/>
      <sheetName val="Memorias"/>
      <sheetName val="Gráfico7"/>
      <sheetName val="Gráfico8"/>
      <sheetName val="Gráfico9"/>
      <sheetName val="Gráfico10"/>
      <sheetName val="Gráfico11"/>
      <sheetName val="Gráfic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">
          <cell r="D8">
            <v>2</v>
          </cell>
        </row>
        <row r="9">
          <cell r="C9">
            <v>0</v>
          </cell>
        </row>
        <row r="10">
          <cell r="D10">
            <v>0</v>
          </cell>
        </row>
        <row r="28">
          <cell r="D28">
            <v>4</v>
          </cell>
        </row>
      </sheetData>
      <sheetData sheetId="10" refreshError="1"/>
      <sheetData sheetId="11" refreshError="1"/>
      <sheetData sheetId="12" refreshError="1"/>
      <sheetData sheetId="13">
        <row r="4">
          <cell r="C4">
            <v>0</v>
          </cell>
        </row>
        <row r="5">
          <cell r="C5">
            <v>0.1</v>
          </cell>
        </row>
        <row r="6">
          <cell r="C6" t="str">
            <v>Lucro Real</v>
          </cell>
        </row>
      </sheetData>
      <sheetData sheetId="14">
        <row r="6">
          <cell r="A6" t="str">
            <v>Portaria e sanitário</v>
          </cell>
          <cell r="B6" t="str">
            <v>verba</v>
          </cell>
          <cell r="C6">
            <v>6816</v>
          </cell>
          <cell r="D6">
            <v>20</v>
          </cell>
          <cell r="E6">
            <v>0.5</v>
          </cell>
          <cell r="F6" t="str">
            <v>Edificações</v>
          </cell>
          <cell r="G6">
            <v>0.05</v>
          </cell>
          <cell r="H6" t="str">
            <v>Sim</v>
          </cell>
          <cell r="I6" t="str">
            <v>Não</v>
          </cell>
        </row>
        <row r="7">
          <cell r="A7" t="str">
            <v>Escola (CV)</v>
          </cell>
          <cell r="B7" t="str">
            <v>verba</v>
          </cell>
          <cell r="C7">
            <v>234160</v>
          </cell>
          <cell r="D7">
            <v>20</v>
          </cell>
          <cell r="E7">
            <v>0.5</v>
          </cell>
          <cell r="F7" t="str">
            <v>Equipamentos e instalações</v>
          </cell>
          <cell r="G7">
            <v>0.05</v>
          </cell>
          <cell r="H7" t="str">
            <v>Sim</v>
          </cell>
          <cell r="I7" t="str">
            <v>Não</v>
          </cell>
        </row>
        <row r="8">
          <cell r="A8" t="str">
            <v>Alojamento Ninho dos Papagaios</v>
          </cell>
          <cell r="B8" t="str">
            <v>verba</v>
          </cell>
          <cell r="C8">
            <v>114624</v>
          </cell>
          <cell r="D8">
            <v>20</v>
          </cell>
          <cell r="E8">
            <v>0.5</v>
          </cell>
          <cell r="F8" t="str">
            <v>Edificações</v>
          </cell>
          <cell r="G8">
            <v>0.05</v>
          </cell>
          <cell r="H8" t="str">
            <v>Sim</v>
          </cell>
          <cell r="I8" t="str">
            <v>Não</v>
          </cell>
        </row>
        <row r="9">
          <cell r="A9" t="str">
            <v>Escritório</v>
          </cell>
          <cell r="B9" t="str">
            <v>verba</v>
          </cell>
          <cell r="C9">
            <v>243200</v>
          </cell>
          <cell r="D9">
            <v>20</v>
          </cell>
          <cell r="E9">
            <v>0.5</v>
          </cell>
          <cell r="F9" t="str">
            <v>Edificações</v>
          </cell>
          <cell r="G9">
            <v>0.05</v>
          </cell>
          <cell r="H9" t="str">
            <v>Sim</v>
          </cell>
          <cell r="I9" t="str">
            <v>Não</v>
          </cell>
        </row>
        <row r="10">
          <cell r="A10" t="str">
            <v>Serraria</v>
          </cell>
          <cell r="B10" t="str">
            <v>verba</v>
          </cell>
          <cell r="C10">
            <v>379200</v>
          </cell>
          <cell r="D10">
            <v>20</v>
          </cell>
          <cell r="E10">
            <v>0.5</v>
          </cell>
          <cell r="F10" t="str">
            <v>Edificações</v>
          </cell>
          <cell r="G10">
            <v>0.05</v>
          </cell>
          <cell r="H10" t="str">
            <v>Sim</v>
          </cell>
          <cell r="I10" t="str">
            <v>Não</v>
          </cell>
        </row>
        <row r="11">
          <cell r="A11" t="str">
            <v>CV e Loja</v>
          </cell>
          <cell r="B11" t="str">
            <v>verba</v>
          </cell>
          <cell r="C11">
            <v>268800</v>
          </cell>
          <cell r="D11">
            <v>20</v>
          </cell>
          <cell r="E11">
            <v>0.5</v>
          </cell>
          <cell r="F11" t="str">
            <v>Edificações</v>
          </cell>
          <cell r="G11">
            <v>0.05</v>
          </cell>
          <cell r="H11" t="str">
            <v>Sim</v>
          </cell>
          <cell r="I11" t="str">
            <v>Não</v>
          </cell>
        </row>
        <row r="12">
          <cell r="A12" t="str">
            <v>Sanitário CV e Sala de Arvorismo</v>
          </cell>
          <cell r="B12" t="str">
            <v>verba</v>
          </cell>
          <cell r="C12">
            <v>44880</v>
          </cell>
          <cell r="D12">
            <v>20</v>
          </cell>
          <cell r="E12">
            <v>0.5</v>
          </cell>
          <cell r="F12" t="str">
            <v>Edificações</v>
          </cell>
          <cell r="G12">
            <v>0.05</v>
          </cell>
          <cell r="H12" t="str">
            <v>Sim</v>
          </cell>
          <cell r="I12" t="str">
            <v>Não</v>
          </cell>
        </row>
        <row r="13">
          <cell r="A13" t="str">
            <v>Centro de Exposições</v>
          </cell>
          <cell r="B13" t="str">
            <v>verba</v>
          </cell>
          <cell r="C13">
            <v>283520</v>
          </cell>
          <cell r="D13">
            <v>20</v>
          </cell>
          <cell r="E13">
            <v>0.5</v>
          </cell>
          <cell r="F13" t="str">
            <v>Edificações</v>
          </cell>
          <cell r="G13">
            <v>0.05</v>
          </cell>
          <cell r="H13" t="str">
            <v>Sim</v>
          </cell>
          <cell r="I13" t="str">
            <v>Não</v>
          </cell>
        </row>
        <row r="14">
          <cell r="A14" t="str">
            <v>Chocolateria</v>
          </cell>
          <cell r="B14" t="str">
            <v>verba</v>
          </cell>
          <cell r="C14">
            <v>81280</v>
          </cell>
          <cell r="D14">
            <v>20</v>
          </cell>
          <cell r="E14">
            <v>0.5</v>
          </cell>
          <cell r="F14" t="str">
            <v>Edificações</v>
          </cell>
          <cell r="G14">
            <v>0.05</v>
          </cell>
          <cell r="H14" t="str">
            <v>Sim</v>
          </cell>
          <cell r="I14" t="str">
            <v>Não</v>
          </cell>
        </row>
        <row r="15">
          <cell r="A15" t="str">
            <v>Monitoria</v>
          </cell>
          <cell r="B15" t="str">
            <v>verba</v>
          </cell>
          <cell r="C15">
            <v>58150</v>
          </cell>
          <cell r="D15">
            <v>20</v>
          </cell>
          <cell r="E15">
            <v>0.5</v>
          </cell>
          <cell r="F15" t="str">
            <v>Edificações</v>
          </cell>
          <cell r="G15">
            <v>0.05</v>
          </cell>
          <cell r="H15" t="str">
            <v>Sim</v>
          </cell>
          <cell r="I15" t="str">
            <v>Não</v>
          </cell>
        </row>
        <row r="16">
          <cell r="A16" t="str">
            <v>Capela</v>
          </cell>
          <cell r="B16" t="str">
            <v>verba</v>
          </cell>
          <cell r="C16">
            <v>53440</v>
          </cell>
          <cell r="D16">
            <v>20</v>
          </cell>
          <cell r="E16">
            <v>0.5</v>
          </cell>
          <cell r="F16" t="str">
            <v>Edificações</v>
          </cell>
          <cell r="G16">
            <v>0.05</v>
          </cell>
          <cell r="H16" t="str">
            <v>Sim</v>
          </cell>
          <cell r="I16" t="str">
            <v>Não</v>
          </cell>
        </row>
        <row r="17">
          <cell r="A17" t="str">
            <v>Hospedaria</v>
          </cell>
          <cell r="B17" t="str">
            <v>verba</v>
          </cell>
          <cell r="C17">
            <v>332480</v>
          </cell>
          <cell r="D17">
            <v>20</v>
          </cell>
          <cell r="E17">
            <v>0.5</v>
          </cell>
          <cell r="F17" t="str">
            <v>Edificações</v>
          </cell>
          <cell r="G17">
            <v>0.05</v>
          </cell>
          <cell r="H17" t="str">
            <v>Sim</v>
          </cell>
          <cell r="I17" t="str">
            <v>Não</v>
          </cell>
        </row>
        <row r="18">
          <cell r="A18" t="str">
            <v>Sanitário Hospedaria/Estacionamento</v>
          </cell>
          <cell r="B18" t="str">
            <v>verba</v>
          </cell>
          <cell r="C18">
            <v>12000</v>
          </cell>
          <cell r="D18">
            <v>20</v>
          </cell>
          <cell r="E18">
            <v>0.5</v>
          </cell>
          <cell r="F18" t="str">
            <v>Edificações</v>
          </cell>
          <cell r="G18">
            <v>0.05</v>
          </cell>
          <cell r="H18" t="str">
            <v>Sim</v>
          </cell>
          <cell r="I18" t="str">
            <v>Não</v>
          </cell>
        </row>
        <row r="19">
          <cell r="A19" t="str">
            <v>Centro de Lazer + Churrasqueira</v>
          </cell>
          <cell r="B19" t="str">
            <v>verba</v>
          </cell>
          <cell r="C19">
            <v>168160</v>
          </cell>
          <cell r="D19">
            <v>20</v>
          </cell>
          <cell r="E19">
            <v>0.5</v>
          </cell>
          <cell r="F19" t="str">
            <v>Edificações</v>
          </cell>
          <cell r="G19">
            <v>0.05</v>
          </cell>
          <cell r="H19" t="str">
            <v>Sim</v>
          </cell>
          <cell r="I19" t="str">
            <v>Não</v>
          </cell>
        </row>
        <row r="20">
          <cell r="A20" t="str">
            <v>Casa da Floresta</v>
          </cell>
          <cell r="B20" t="str">
            <v>verba</v>
          </cell>
          <cell r="C20">
            <v>72560</v>
          </cell>
          <cell r="D20">
            <v>20</v>
          </cell>
          <cell r="E20">
            <v>0.5</v>
          </cell>
          <cell r="F20" t="str">
            <v>Edificações</v>
          </cell>
          <cell r="G20">
            <v>0.05</v>
          </cell>
          <cell r="H20" t="str">
            <v>Sim</v>
          </cell>
          <cell r="I20" t="str">
            <v>Não</v>
          </cell>
        </row>
        <row r="21">
          <cell r="A21" t="str">
            <v>Restaurante</v>
          </cell>
          <cell r="B21" t="str">
            <v>verba</v>
          </cell>
          <cell r="C21">
            <v>216720</v>
          </cell>
          <cell r="D21">
            <v>20</v>
          </cell>
          <cell r="E21">
            <v>0.5</v>
          </cell>
          <cell r="F21" t="str">
            <v>Edificações</v>
          </cell>
          <cell r="G21">
            <v>0.05</v>
          </cell>
          <cell r="H21" t="str">
            <v>Sim</v>
          </cell>
          <cell r="I21" t="str">
            <v>Não</v>
          </cell>
        </row>
        <row r="22">
          <cell r="A22" t="str">
            <v>Vigilância</v>
          </cell>
          <cell r="B22" t="str">
            <v>verba</v>
          </cell>
          <cell r="C22">
            <v>96880</v>
          </cell>
          <cell r="D22">
            <v>20</v>
          </cell>
          <cell r="E22">
            <v>0.5</v>
          </cell>
          <cell r="F22" t="str">
            <v>Edificações</v>
          </cell>
          <cell r="G22">
            <v>0.05</v>
          </cell>
          <cell r="H22" t="str">
            <v>Sim</v>
          </cell>
          <cell r="I22" t="str">
            <v>Não</v>
          </cell>
        </row>
        <row r="23">
          <cell r="A23" t="str">
            <v>Posto de Saúde</v>
          </cell>
          <cell r="B23" t="str">
            <v>verba</v>
          </cell>
          <cell r="C23">
            <v>68880</v>
          </cell>
          <cell r="D23">
            <v>20</v>
          </cell>
          <cell r="E23">
            <v>0.5</v>
          </cell>
          <cell r="F23" t="str">
            <v>Infraestrutura</v>
          </cell>
          <cell r="G23">
            <v>0.05</v>
          </cell>
          <cell r="H23" t="str">
            <v>Sim</v>
          </cell>
          <cell r="I23" t="str">
            <v>Não</v>
          </cell>
        </row>
        <row r="24">
          <cell r="A24" t="str">
            <v>Limpeza e Brigada</v>
          </cell>
          <cell r="B24" t="str">
            <v>verba</v>
          </cell>
          <cell r="C24">
            <v>100480</v>
          </cell>
          <cell r="D24">
            <v>20</v>
          </cell>
          <cell r="E24">
            <v>0.5</v>
          </cell>
          <cell r="F24" t="str">
            <v>Edificações</v>
          </cell>
          <cell r="G24">
            <v>0.05</v>
          </cell>
          <cell r="H24" t="str">
            <v>Sim</v>
          </cell>
          <cell r="I24" t="str">
            <v>Não</v>
          </cell>
        </row>
        <row r="25">
          <cell r="A25" t="str">
            <v>Casa 1</v>
          </cell>
          <cell r="B25" t="str">
            <v>verba</v>
          </cell>
          <cell r="C25">
            <v>50000</v>
          </cell>
          <cell r="D25">
            <v>20</v>
          </cell>
          <cell r="E25">
            <v>0.5</v>
          </cell>
          <cell r="F25" t="str">
            <v>Edificações</v>
          </cell>
          <cell r="G25">
            <v>0.05</v>
          </cell>
          <cell r="H25" t="str">
            <v>Sim</v>
          </cell>
          <cell r="I25" t="str">
            <v>Não</v>
          </cell>
        </row>
        <row r="26">
          <cell r="A26" t="str">
            <v>Quartel General</v>
          </cell>
          <cell r="B26" t="str">
            <v>verba</v>
          </cell>
          <cell r="C26">
            <v>109360</v>
          </cell>
          <cell r="D26">
            <v>20</v>
          </cell>
          <cell r="E26">
            <v>0.5</v>
          </cell>
          <cell r="F26" t="str">
            <v>Edificações</v>
          </cell>
          <cell r="G26">
            <v>0.05</v>
          </cell>
          <cell r="H26" t="str">
            <v>Sim</v>
          </cell>
          <cell r="I26" t="str">
            <v>Não</v>
          </cell>
        </row>
        <row r="27">
          <cell r="A27" t="str">
            <v>Estacionamento Serraria</v>
          </cell>
          <cell r="B27" t="str">
            <v>verba</v>
          </cell>
          <cell r="C27">
            <v>17680</v>
          </cell>
          <cell r="D27">
            <v>20</v>
          </cell>
          <cell r="E27">
            <v>0.5</v>
          </cell>
          <cell r="F27" t="str">
            <v>Edificações</v>
          </cell>
          <cell r="G27">
            <v>0.05</v>
          </cell>
          <cell r="H27" t="str">
            <v>Sim</v>
          </cell>
          <cell r="I27" t="str">
            <v>Não</v>
          </cell>
        </row>
        <row r="28">
          <cell r="A28" t="str">
            <v>Estacionamento Nova proposta</v>
          </cell>
          <cell r="B28" t="str">
            <v>verba</v>
          </cell>
          <cell r="C28">
            <v>45360</v>
          </cell>
          <cell r="D28">
            <v>20</v>
          </cell>
          <cell r="E28">
            <v>0.5</v>
          </cell>
          <cell r="F28" t="str">
            <v>Edificações</v>
          </cell>
          <cell r="G28">
            <v>0.05</v>
          </cell>
          <cell r="H28" t="str">
            <v>Sim</v>
          </cell>
          <cell r="I28" t="str">
            <v>Não</v>
          </cell>
        </row>
        <row r="29">
          <cell r="A29" t="str">
            <v>Consultoria - Plano de gestão da segurança</v>
          </cell>
          <cell r="B29" t="str">
            <v>projeto</v>
          </cell>
          <cell r="C29">
            <v>35000</v>
          </cell>
          <cell r="D29">
            <v>5</v>
          </cell>
          <cell r="E29">
            <v>0</v>
          </cell>
          <cell r="F29" t="str">
            <v>Outros</v>
          </cell>
          <cell r="G29">
            <v>0</v>
          </cell>
          <cell r="H29" t="str">
            <v>Sim</v>
          </cell>
          <cell r="I29" t="str">
            <v>Não</v>
          </cell>
        </row>
        <row r="30">
          <cell r="A30" t="str">
            <v>Equipamentos ambulatório</v>
          </cell>
          <cell r="B30" t="str">
            <v>kit</v>
          </cell>
          <cell r="C30">
            <v>16000</v>
          </cell>
          <cell r="D30">
            <v>10</v>
          </cell>
          <cell r="E30">
            <v>0.2</v>
          </cell>
          <cell r="F30" t="str">
            <v>Equipamentos e instalações</v>
          </cell>
          <cell r="G30">
            <v>0.05</v>
          </cell>
          <cell r="H30" t="str">
            <v>Sim</v>
          </cell>
          <cell r="I30" t="str">
            <v>Sim</v>
          </cell>
        </row>
        <row r="31">
          <cell r="A31" t="str">
            <v>Estações de tratamento de água - 3 pontos</v>
          </cell>
          <cell r="B31" t="str">
            <v>implantação</v>
          </cell>
          <cell r="C31">
            <v>830700</v>
          </cell>
          <cell r="D31">
            <v>20</v>
          </cell>
          <cell r="E31">
            <v>0.5</v>
          </cell>
          <cell r="F31" t="str">
            <v>Infraestrutura</v>
          </cell>
          <cell r="G31">
            <v>0.05</v>
          </cell>
          <cell r="H31" t="str">
            <v>Sim</v>
          </cell>
          <cell r="I31" t="str">
            <v>Não</v>
          </cell>
        </row>
        <row r="32">
          <cell r="A32" t="str">
            <v>Mobiliário administrativo</v>
          </cell>
          <cell r="B32" t="str">
            <v>m²</v>
          </cell>
          <cell r="C32">
            <v>800</v>
          </cell>
          <cell r="D32">
            <v>10</v>
          </cell>
          <cell r="E32">
            <v>0.2</v>
          </cell>
          <cell r="F32" t="str">
            <v>Móveis e Utensílios</v>
          </cell>
          <cell r="G32">
            <v>0.05</v>
          </cell>
          <cell r="H32" t="str">
            <v>Sim</v>
          </cell>
          <cell r="I32" t="str">
            <v>Sim</v>
          </cell>
        </row>
        <row r="33">
          <cell r="A33" t="str">
            <v>Construção em alvenaria</v>
          </cell>
          <cell r="B33" t="str">
            <v>m²</v>
          </cell>
          <cell r="C33">
            <v>1800</v>
          </cell>
          <cell r="D33">
            <v>20</v>
          </cell>
          <cell r="E33">
            <v>0.5</v>
          </cell>
          <cell r="F33" t="str">
            <v>Edificações</v>
          </cell>
          <cell r="G33">
            <v>0.05</v>
          </cell>
          <cell r="H33" t="str">
            <v>Sim</v>
          </cell>
          <cell r="I33" t="str">
            <v>Não</v>
          </cell>
        </row>
        <row r="34">
          <cell r="A34" t="str">
            <v>Mobiliário hospedagem</v>
          </cell>
          <cell r="B34" t="str">
            <v>m²</v>
          </cell>
          <cell r="C34">
            <v>1000</v>
          </cell>
          <cell r="D34">
            <v>10</v>
          </cell>
          <cell r="E34">
            <v>0.2</v>
          </cell>
          <cell r="F34" t="str">
            <v>Móveis e Utensílios</v>
          </cell>
          <cell r="G34">
            <v>0.05</v>
          </cell>
          <cell r="H34" t="str">
            <v>Sim</v>
          </cell>
          <cell r="I34" t="str">
            <v>Não</v>
          </cell>
        </row>
        <row r="35">
          <cell r="A35" t="str">
            <v>Roupa de cama e banho</v>
          </cell>
          <cell r="B35" t="str">
            <v>kit</v>
          </cell>
          <cell r="C35">
            <v>500</v>
          </cell>
          <cell r="D35">
            <v>3</v>
          </cell>
          <cell r="E35">
            <v>0.2</v>
          </cell>
          <cell r="F35" t="str">
            <v>Outros</v>
          </cell>
          <cell r="G35">
            <v>0.05</v>
          </cell>
          <cell r="H35" t="str">
            <v>Sim</v>
          </cell>
          <cell r="I35" t="str">
            <v>Sim</v>
          </cell>
        </row>
        <row r="36">
          <cell r="A36" t="str">
            <v>Estação de trabalho - computador + impressora</v>
          </cell>
          <cell r="B36" t="str">
            <v>kit</v>
          </cell>
          <cell r="C36">
            <v>3500</v>
          </cell>
          <cell r="D36">
            <v>3</v>
          </cell>
          <cell r="E36">
            <v>0.2</v>
          </cell>
          <cell r="F36" t="str">
            <v>TI</v>
          </cell>
          <cell r="G36">
            <v>0.05</v>
          </cell>
          <cell r="H36" t="str">
            <v>Sim</v>
          </cell>
          <cell r="I36" t="str">
            <v>Sim</v>
          </cell>
        </row>
        <row r="37">
          <cell r="A37" t="str">
            <v>Equipamentos vigilância</v>
          </cell>
          <cell r="B37" t="str">
            <v>kit</v>
          </cell>
          <cell r="C37">
            <v>1500</v>
          </cell>
          <cell r="D37">
            <v>3</v>
          </cell>
          <cell r="E37">
            <v>0.2</v>
          </cell>
          <cell r="F37" t="str">
            <v>Equipamentos e instalações</v>
          </cell>
          <cell r="G37">
            <v>0</v>
          </cell>
          <cell r="H37" t="str">
            <v>Sim</v>
          </cell>
          <cell r="I37" t="str">
            <v>Sim</v>
          </cell>
        </row>
        <row r="38">
          <cell r="A38" t="str">
            <v>Colete balistico + armamento</v>
          </cell>
          <cell r="B38" t="str">
            <v>kit</v>
          </cell>
          <cell r="C38">
            <v>6200</v>
          </cell>
          <cell r="D38">
            <v>10</v>
          </cell>
          <cell r="E38">
            <v>0.2</v>
          </cell>
          <cell r="F38" t="str">
            <v>Equipamentos e instalações</v>
          </cell>
          <cell r="G38">
            <v>0.05</v>
          </cell>
          <cell r="H38" t="str">
            <v>Sim</v>
          </cell>
          <cell r="I38" t="str">
            <v>Sim</v>
          </cell>
        </row>
        <row r="39">
          <cell r="A39" t="str">
            <v>Bicicleta MTB</v>
          </cell>
          <cell r="B39" t="str">
            <v>Un</v>
          </cell>
          <cell r="C39">
            <v>4000</v>
          </cell>
          <cell r="D39">
            <v>5</v>
          </cell>
          <cell r="E39">
            <v>0.2</v>
          </cell>
          <cell r="F39" t="str">
            <v>Equipamentos e instalações</v>
          </cell>
          <cell r="G39">
            <v>0.1</v>
          </cell>
          <cell r="H39" t="str">
            <v>Sim</v>
          </cell>
          <cell r="I39" t="str">
            <v>Sim</v>
          </cell>
        </row>
        <row r="40">
          <cell r="A40" t="str">
            <v>Capacete e luva para MTB</v>
          </cell>
          <cell r="B40" t="str">
            <v>kit</v>
          </cell>
          <cell r="C40">
            <v>200</v>
          </cell>
          <cell r="D40">
            <v>5</v>
          </cell>
          <cell r="E40">
            <v>0.2</v>
          </cell>
          <cell r="F40" t="str">
            <v>Equipamentos e instalações</v>
          </cell>
          <cell r="G40">
            <v>0.05</v>
          </cell>
          <cell r="H40" t="str">
            <v>Sim</v>
          </cell>
          <cell r="I40" t="str">
            <v>Sim</v>
          </cell>
        </row>
        <row r="41">
          <cell r="A41" t="str">
            <v>Sinalização orientativa e educativa</v>
          </cell>
          <cell r="B41" t="str">
            <v>verba</v>
          </cell>
          <cell r="C41">
            <v>59600</v>
          </cell>
          <cell r="D41">
            <v>10</v>
          </cell>
          <cell r="E41">
            <v>0.2</v>
          </cell>
          <cell r="F41" t="str">
            <v>Infraestrutura</v>
          </cell>
          <cell r="G41">
            <v>0.05</v>
          </cell>
          <cell r="H41" t="str">
            <v>Sim</v>
          </cell>
          <cell r="I41" t="str">
            <v>Não</v>
          </cell>
        </row>
        <row r="42">
          <cell r="A42" t="str">
            <v>Parada do trem</v>
          </cell>
          <cell r="B42" t="str">
            <v>verba</v>
          </cell>
          <cell r="C42">
            <v>7840</v>
          </cell>
          <cell r="D42">
            <v>10</v>
          </cell>
          <cell r="E42">
            <v>0.2</v>
          </cell>
          <cell r="F42" t="str">
            <v>Infraestrutura</v>
          </cell>
          <cell r="G42">
            <v>0.05</v>
          </cell>
          <cell r="H42" t="str">
            <v>Sim</v>
          </cell>
          <cell r="I42" t="str">
            <v>Não</v>
          </cell>
        </row>
        <row r="43">
          <cell r="A43" t="str">
            <v>Viveiro de plantas</v>
          </cell>
          <cell r="B43" t="str">
            <v>verba</v>
          </cell>
          <cell r="C43">
            <v>120960</v>
          </cell>
          <cell r="D43">
            <v>10</v>
          </cell>
          <cell r="E43">
            <v>0.2</v>
          </cell>
          <cell r="F43" t="str">
            <v>Infraestrutura</v>
          </cell>
          <cell r="G43">
            <v>0.05</v>
          </cell>
          <cell r="H43" t="str">
            <v>Sim</v>
          </cell>
          <cell r="I43" t="str">
            <v>Não</v>
          </cell>
        </row>
        <row r="44">
          <cell r="A44" t="str">
            <v>Residencia vaga 1 - pousada</v>
          </cell>
          <cell r="B44" t="str">
            <v>verba</v>
          </cell>
          <cell r="C44">
            <v>149040</v>
          </cell>
          <cell r="D44">
            <v>20</v>
          </cell>
          <cell r="E44">
            <v>0.5</v>
          </cell>
          <cell r="F44" t="str">
            <v>Edificações</v>
          </cell>
          <cell r="G44">
            <v>0.05</v>
          </cell>
          <cell r="H44" t="str">
            <v>Sim</v>
          </cell>
          <cell r="I44" t="str">
            <v>Não</v>
          </cell>
        </row>
        <row r="45">
          <cell r="A45" t="str">
            <v>Residencia vaga 2 - pousada</v>
          </cell>
          <cell r="B45" t="str">
            <v>verba</v>
          </cell>
          <cell r="C45">
            <v>149040</v>
          </cell>
          <cell r="D45">
            <v>20</v>
          </cell>
          <cell r="E45">
            <v>0.5</v>
          </cell>
          <cell r="F45" t="str">
            <v>Edificações</v>
          </cell>
          <cell r="G45">
            <v>0.05</v>
          </cell>
          <cell r="H45" t="str">
            <v>Sim</v>
          </cell>
          <cell r="I45" t="str">
            <v>Não</v>
          </cell>
        </row>
        <row r="46">
          <cell r="A46" t="str">
            <v>Residencia vaga 3 - pousada</v>
          </cell>
          <cell r="B46" t="str">
            <v>verba</v>
          </cell>
          <cell r="C46">
            <v>121920</v>
          </cell>
          <cell r="D46">
            <v>20</v>
          </cell>
          <cell r="E46">
            <v>0.5</v>
          </cell>
          <cell r="F46" t="str">
            <v>Edificações</v>
          </cell>
          <cell r="G46">
            <v>0.05</v>
          </cell>
          <cell r="H46" t="str">
            <v>Sim</v>
          </cell>
          <cell r="I46" t="str">
            <v>Não</v>
          </cell>
        </row>
        <row r="47">
          <cell r="A47" t="str">
            <v>Residencia vaga 4 - pousada</v>
          </cell>
          <cell r="B47" t="str">
            <v>verba</v>
          </cell>
          <cell r="C47">
            <v>121920</v>
          </cell>
          <cell r="D47">
            <v>20</v>
          </cell>
          <cell r="E47">
            <v>0.5</v>
          </cell>
          <cell r="F47" t="str">
            <v>Edificações</v>
          </cell>
          <cell r="G47">
            <v>0.05</v>
          </cell>
          <cell r="H47" t="str">
            <v>Sim</v>
          </cell>
          <cell r="I47" t="str">
            <v>Não</v>
          </cell>
        </row>
        <row r="48">
          <cell r="A48" t="str">
            <v>Residencia vaga 5</v>
          </cell>
          <cell r="B48" t="str">
            <v>verba</v>
          </cell>
          <cell r="C48">
            <v>149040</v>
          </cell>
          <cell r="D48">
            <v>20</v>
          </cell>
          <cell r="E48">
            <v>0.5</v>
          </cell>
          <cell r="F48" t="str">
            <v>Edificações</v>
          </cell>
          <cell r="G48">
            <v>0.05</v>
          </cell>
          <cell r="H48" t="str">
            <v>Sim</v>
          </cell>
          <cell r="I48" t="str">
            <v>Não</v>
          </cell>
        </row>
        <row r="49">
          <cell r="A49" t="str">
            <v>Camionete 4x4 cabine dupla</v>
          </cell>
          <cell r="B49" t="str">
            <v>Veículo</v>
          </cell>
          <cell r="C49">
            <v>120000</v>
          </cell>
          <cell r="D49">
            <v>5</v>
          </cell>
          <cell r="E49">
            <v>0.4</v>
          </cell>
          <cell r="F49" t="str">
            <v>Veículos e embarcações</v>
          </cell>
          <cell r="G49">
            <v>0.05</v>
          </cell>
          <cell r="H49" t="str">
            <v>Sim</v>
          </cell>
          <cell r="I49" t="str">
            <v>Sim</v>
          </cell>
        </row>
        <row r="50">
          <cell r="A50" t="str">
            <v>Motocicleta</v>
          </cell>
          <cell r="B50" t="str">
            <v>Veículo</v>
          </cell>
          <cell r="C50">
            <v>10190</v>
          </cell>
          <cell r="D50">
            <v>5</v>
          </cell>
          <cell r="E50">
            <v>0.4</v>
          </cell>
          <cell r="F50" t="str">
            <v>Veículos e embarcações</v>
          </cell>
          <cell r="G50">
            <v>0.05</v>
          </cell>
          <cell r="H50" t="str">
            <v>Sim</v>
          </cell>
          <cell r="I50" t="str">
            <v>Sim</v>
          </cell>
        </row>
        <row r="51">
          <cell r="A51" t="str">
            <v>Residencia vaga 6 - RESTAURANTE</v>
          </cell>
          <cell r="B51" t="str">
            <v>verba</v>
          </cell>
          <cell r="C51">
            <v>149040</v>
          </cell>
          <cell r="D51">
            <v>20</v>
          </cell>
          <cell r="E51">
            <v>0.5</v>
          </cell>
          <cell r="F51" t="str">
            <v>Edificações</v>
          </cell>
          <cell r="G51">
            <v>0.05</v>
          </cell>
          <cell r="H51" t="str">
            <v>Sim</v>
          </cell>
          <cell r="I51" t="str">
            <v>Não</v>
          </cell>
        </row>
        <row r="52">
          <cell r="A52" t="str">
            <v>Decoração - Restaurante</v>
          </cell>
          <cell r="B52" t="str">
            <v>m²</v>
          </cell>
          <cell r="C52">
            <v>1000</v>
          </cell>
          <cell r="D52">
            <v>10</v>
          </cell>
          <cell r="E52">
            <v>0.4</v>
          </cell>
          <cell r="F52" t="str">
            <v>Móveis e Utensílios</v>
          </cell>
          <cell r="G52">
            <v>0.05</v>
          </cell>
          <cell r="H52" t="str">
            <v>Sim</v>
          </cell>
          <cell r="I52" t="str">
            <v>Sim</v>
          </cell>
        </row>
        <row r="53">
          <cell r="A53" t="str">
            <v>Equipamentos - Restaurante</v>
          </cell>
          <cell r="B53" t="str">
            <v>Un</v>
          </cell>
          <cell r="C53">
            <v>2000</v>
          </cell>
          <cell r="D53">
            <v>5</v>
          </cell>
          <cell r="E53">
            <v>0.4</v>
          </cell>
          <cell r="F53" t="str">
            <v>Equipamentos e instalações</v>
          </cell>
          <cell r="G53">
            <v>0.05</v>
          </cell>
          <cell r="H53" t="str">
            <v>Sim</v>
          </cell>
          <cell r="I53" t="str">
            <v>Sim</v>
          </cell>
        </row>
        <row r="54">
          <cell r="A54" t="str">
            <v>Cancela + totem de estacionamento</v>
          </cell>
          <cell r="B54" t="str">
            <v>Un</v>
          </cell>
          <cell r="C54">
            <v>15000</v>
          </cell>
          <cell r="D54">
            <v>10</v>
          </cell>
          <cell r="E54">
            <v>0</v>
          </cell>
          <cell r="F54" t="str">
            <v>Equipamentos e instalações</v>
          </cell>
          <cell r="G54">
            <v>0.05</v>
          </cell>
          <cell r="H54" t="str">
            <v>Sim</v>
          </cell>
          <cell r="I54" t="str">
            <v>Sim</v>
          </cell>
        </row>
        <row r="55">
          <cell r="A55" t="str">
            <v>Equipamentos de bilheteria (catracas, terminais e impressoras)</v>
          </cell>
          <cell r="B55" t="str">
            <v>kit</v>
          </cell>
          <cell r="C55">
            <v>12000</v>
          </cell>
          <cell r="D55">
            <v>10</v>
          </cell>
          <cell r="E55">
            <v>0.2</v>
          </cell>
          <cell r="F55" t="str">
            <v>Equipamentos e instalações</v>
          </cell>
          <cell r="G55">
            <v>0.05</v>
          </cell>
          <cell r="H55" t="str">
            <v>Sim</v>
          </cell>
          <cell r="I55" t="str">
            <v>Sim</v>
          </cell>
        </row>
        <row r="56">
          <cell r="A56" t="str">
            <v>Decoração - loja de souvenir</v>
          </cell>
          <cell r="B56" t="str">
            <v>m²</v>
          </cell>
          <cell r="C56">
            <v>2000</v>
          </cell>
          <cell r="D56">
            <v>20</v>
          </cell>
          <cell r="E56">
            <v>0.2</v>
          </cell>
          <cell r="F56" t="str">
            <v>Móveis e Utensílios</v>
          </cell>
          <cell r="G56">
            <v>0.05</v>
          </cell>
          <cell r="H56" t="str">
            <v>Sim</v>
          </cell>
          <cell r="I56" t="str">
            <v>Não</v>
          </cell>
        </row>
        <row r="57">
          <cell r="A57" t="str">
            <v>Equipamentos - loja de souvenir</v>
          </cell>
          <cell r="B57" t="str">
            <v>Un</v>
          </cell>
          <cell r="C57">
            <v>2000</v>
          </cell>
          <cell r="D57">
            <v>10</v>
          </cell>
          <cell r="E57">
            <v>0.2</v>
          </cell>
          <cell r="F57" t="str">
            <v>Equipamentos e instalações</v>
          </cell>
          <cell r="G57">
            <v>0.05</v>
          </cell>
          <cell r="H57" t="str">
            <v>Sim</v>
          </cell>
          <cell r="I57" t="str">
            <v>Sim</v>
          </cell>
        </row>
        <row r="58">
          <cell r="A58" t="str">
            <v>Equipamentos - Cafeteria</v>
          </cell>
          <cell r="B58" t="str">
            <v>kit</v>
          </cell>
          <cell r="C58">
            <v>20000</v>
          </cell>
          <cell r="D58">
            <v>5</v>
          </cell>
          <cell r="E58">
            <v>0.2</v>
          </cell>
          <cell r="F58" t="str">
            <v>Equipamentos e instalações</v>
          </cell>
          <cell r="G58">
            <v>0.05</v>
          </cell>
          <cell r="H58" t="str">
            <v>Sim</v>
          </cell>
          <cell r="I58" t="str">
            <v>Sim</v>
          </cell>
        </row>
        <row r="59">
          <cell r="A59" t="str">
            <v>Quiosque</v>
          </cell>
          <cell r="B59" t="str">
            <v>Un</v>
          </cell>
          <cell r="C59">
            <v>50000</v>
          </cell>
          <cell r="D59">
            <v>20</v>
          </cell>
          <cell r="E59">
            <v>0.5</v>
          </cell>
          <cell r="F59" t="str">
            <v>Infraestrutura</v>
          </cell>
          <cell r="G59">
            <v>0.05</v>
          </cell>
          <cell r="H59" t="str">
            <v>Sim</v>
          </cell>
          <cell r="I59" t="str">
            <v>Não</v>
          </cell>
        </row>
        <row r="60">
          <cell r="A60" t="str">
            <v>Equipamentos de aventura - materiais e montagem</v>
          </cell>
          <cell r="B60" t="str">
            <v>kit</v>
          </cell>
          <cell r="C60">
            <v>120000</v>
          </cell>
          <cell r="D60">
            <v>20</v>
          </cell>
          <cell r="E60">
            <v>0.2</v>
          </cell>
          <cell r="F60" t="str">
            <v>Equipamentos e instalações</v>
          </cell>
          <cell r="G60">
            <v>0.1</v>
          </cell>
          <cell r="H60" t="str">
            <v>Sim</v>
          </cell>
          <cell r="I60" t="str">
            <v>Não</v>
          </cell>
        </row>
        <row r="61">
          <cell r="A61" t="str">
            <v>Equipamentos de aventura - materiais individuais</v>
          </cell>
          <cell r="B61" t="str">
            <v>kit</v>
          </cell>
          <cell r="C61">
            <v>800</v>
          </cell>
          <cell r="D61">
            <v>3</v>
          </cell>
          <cell r="E61">
            <v>0</v>
          </cell>
          <cell r="F61" t="str">
            <v>Equipamentos e instalações</v>
          </cell>
          <cell r="G61">
            <v>0</v>
          </cell>
          <cell r="H61" t="str">
            <v>Sim</v>
          </cell>
          <cell r="I61" t="str">
            <v>Sim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SUP + colete + remo</v>
          </cell>
          <cell r="B63" t="str">
            <v>kit</v>
          </cell>
          <cell r="C63">
            <v>3700</v>
          </cell>
          <cell r="D63">
            <v>5</v>
          </cell>
          <cell r="E63">
            <v>0.2</v>
          </cell>
          <cell r="F63" t="str">
            <v>Equipamentos e instalações</v>
          </cell>
          <cell r="G63">
            <v>0.05</v>
          </cell>
          <cell r="H63" t="str">
            <v>Sim</v>
          </cell>
          <cell r="I63" t="str">
            <v>Sim</v>
          </cell>
        </row>
        <row r="64">
          <cell r="A64" t="str">
            <v>Caiaque + colete + remo</v>
          </cell>
          <cell r="B64" t="str">
            <v>kit</v>
          </cell>
          <cell r="C64">
            <v>2200</v>
          </cell>
          <cell r="D64">
            <v>5</v>
          </cell>
          <cell r="E64">
            <v>0.2</v>
          </cell>
          <cell r="F64" t="str">
            <v>Equipamentos e instalações</v>
          </cell>
          <cell r="G64">
            <v>0.05</v>
          </cell>
          <cell r="H64" t="str">
            <v>Sim</v>
          </cell>
          <cell r="I64" t="str">
            <v>Sim</v>
          </cell>
        </row>
        <row r="65">
          <cell r="A65" t="str">
            <v>Pedalinho</v>
          </cell>
          <cell r="B65" t="str">
            <v>Un</v>
          </cell>
          <cell r="C65">
            <v>3500</v>
          </cell>
          <cell r="D65">
            <v>10</v>
          </cell>
          <cell r="E65">
            <v>0.2</v>
          </cell>
          <cell r="F65" t="str">
            <v>Equipamentos e instalações</v>
          </cell>
          <cell r="G65">
            <v>0.05</v>
          </cell>
          <cell r="H65" t="str">
            <v>Sim</v>
          </cell>
          <cell r="I65" t="str">
            <v>Sim</v>
          </cell>
        </row>
        <row r="66">
          <cell r="A66" t="str">
            <v>Voadeira com motor de 15hp</v>
          </cell>
          <cell r="B66" t="str">
            <v>kit</v>
          </cell>
          <cell r="C66">
            <v>8500</v>
          </cell>
          <cell r="D66">
            <v>5</v>
          </cell>
          <cell r="E66">
            <v>0.2</v>
          </cell>
          <cell r="F66" t="str">
            <v>Veículos e embarcações</v>
          </cell>
          <cell r="G66">
            <v>0.05</v>
          </cell>
          <cell r="H66" t="str">
            <v>Sim</v>
          </cell>
          <cell r="I66" t="str">
            <v>Sim</v>
          </cell>
        </row>
        <row r="67">
          <cell r="A67" t="str">
            <v>Equipamentos de quiosque</v>
          </cell>
          <cell r="B67" t="str">
            <v>kit</v>
          </cell>
          <cell r="C67">
            <v>5000</v>
          </cell>
          <cell r="D67">
            <v>5</v>
          </cell>
          <cell r="E67">
            <v>0.2</v>
          </cell>
          <cell r="F67" t="str">
            <v>Equipamentos e instalações</v>
          </cell>
          <cell r="G67">
            <v>0.05</v>
          </cell>
          <cell r="H67" t="str">
            <v>Sim</v>
          </cell>
          <cell r="I67" t="str">
            <v>Sim</v>
          </cell>
        </row>
        <row r="68">
          <cell r="A68" t="str">
            <v>Circuito arvorismo + tirolesa</v>
          </cell>
          <cell r="B68" t="str">
            <v>kit</v>
          </cell>
          <cell r="C68">
            <v>85000</v>
          </cell>
          <cell r="D68">
            <v>20</v>
          </cell>
          <cell r="E68">
            <v>0.2</v>
          </cell>
          <cell r="F68" t="str">
            <v>Equipamentos e instalações</v>
          </cell>
          <cell r="G68">
            <v>0.1</v>
          </cell>
          <cell r="H68" t="str">
            <v>Sim</v>
          </cell>
          <cell r="I68" t="str">
            <v>Não</v>
          </cell>
        </row>
        <row r="69">
          <cell r="A69" t="str">
            <v>Passarelas suspensas</v>
          </cell>
          <cell r="B69" t="str">
            <v>projeto</v>
          </cell>
          <cell r="C69">
            <v>320000</v>
          </cell>
          <cell r="D69">
            <v>20</v>
          </cell>
          <cell r="E69">
            <v>0.2</v>
          </cell>
          <cell r="F69" t="str">
            <v>Infraestrutura</v>
          </cell>
          <cell r="G69">
            <v>0.05</v>
          </cell>
          <cell r="H69" t="str">
            <v>Sim</v>
          </cell>
          <cell r="I69" t="str">
            <v>Não</v>
          </cell>
        </row>
        <row r="70">
          <cell r="A70" t="str">
            <v>Material Bike Park</v>
          </cell>
          <cell r="B70" t="str">
            <v>kit</v>
          </cell>
          <cell r="C70">
            <v>70000</v>
          </cell>
          <cell r="D70">
            <v>20</v>
          </cell>
          <cell r="E70">
            <v>0.5</v>
          </cell>
          <cell r="F70" t="str">
            <v>Infraestrutura</v>
          </cell>
          <cell r="G70">
            <v>0.1</v>
          </cell>
          <cell r="H70" t="str">
            <v>Sim</v>
          </cell>
          <cell r="I70" t="str">
            <v>Não</v>
          </cell>
        </row>
        <row r="71">
          <cell r="A71" t="str">
            <v>Ônibus para transporte de até 21 passageiros</v>
          </cell>
          <cell r="B71" t="str">
            <v>veículo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 t="str">
            <v>Sim</v>
          </cell>
          <cell r="I71" t="str">
            <v>Sim</v>
          </cell>
        </row>
        <row r="72">
          <cell r="A72" t="str">
            <v>Veículo utilitário pequeno</v>
          </cell>
          <cell r="B72" t="str">
            <v>verba</v>
          </cell>
          <cell r="C72">
            <v>43530</v>
          </cell>
          <cell r="D72">
            <v>5</v>
          </cell>
          <cell r="E72">
            <v>0.4</v>
          </cell>
          <cell r="F72" t="str">
            <v>Veículos e embarcações</v>
          </cell>
          <cell r="G72">
            <v>0.05</v>
          </cell>
          <cell r="H72" t="str">
            <v>Sim</v>
          </cell>
          <cell r="I72" t="str">
            <v>Sim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 t="str">
            <v>Sim</v>
          </cell>
          <cell r="I73" t="str">
            <v>Sim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 t="str">
            <v>Sim</v>
          </cell>
          <cell r="I74" t="str">
            <v>Sim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 t="str">
            <v>Sim</v>
          </cell>
          <cell r="I75" t="str">
            <v>Sim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 t="str">
            <v>Sim</v>
          </cell>
          <cell r="I76" t="str">
            <v>Sim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 t="str">
            <v>Sim</v>
          </cell>
          <cell r="I77" t="str">
            <v>Sim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 t="str">
            <v>Sim</v>
          </cell>
          <cell r="I78" t="str">
            <v>Sim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 t="str">
            <v>Sim</v>
          </cell>
          <cell r="I79" t="str">
            <v>Sim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 t="str">
            <v>Sim</v>
          </cell>
          <cell r="I80" t="str">
            <v>Sim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 t="str">
            <v>Sim</v>
          </cell>
          <cell r="I81" t="str">
            <v>Sim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 t="str">
            <v>Sim</v>
          </cell>
          <cell r="I82" t="str">
            <v>Sim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 t="str">
            <v>Sim</v>
          </cell>
          <cell r="I83" t="str">
            <v>Sim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 t="str">
            <v>Sim</v>
          </cell>
          <cell r="I84" t="str">
            <v>Sim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 t="str">
            <v>Sim</v>
          </cell>
          <cell r="I85" t="str">
            <v>Sim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 t="str">
            <v>Sim</v>
          </cell>
          <cell r="I86" t="str">
            <v>Sim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 t="str">
            <v>Sim</v>
          </cell>
          <cell r="I87" t="str">
            <v>Sim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 t="str">
            <v>Sim</v>
          </cell>
          <cell r="I88" t="str">
            <v>Sim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 t="str">
            <v>Sim</v>
          </cell>
          <cell r="I89" t="str">
            <v>Sim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 t="str">
            <v>Sim</v>
          </cell>
          <cell r="I90" t="str">
            <v>Sim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 t="str">
            <v>Sim</v>
          </cell>
          <cell r="I91" t="str">
            <v>Sim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 t="str">
            <v>Sim</v>
          </cell>
          <cell r="I92" t="str">
            <v>Sim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 t="str">
            <v>Sim</v>
          </cell>
          <cell r="I93" t="str">
            <v>Sim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 t="str">
            <v>Sim</v>
          </cell>
          <cell r="I94" t="str">
            <v>Sim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 t="str">
            <v>Sim</v>
          </cell>
          <cell r="I95" t="str">
            <v>Sim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 t="str">
            <v>Sim</v>
          </cell>
          <cell r="I96" t="str">
            <v>Sim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G97">
            <v>0</v>
          </cell>
          <cell r="H97" t="str">
            <v>Sim</v>
          </cell>
          <cell r="I97" t="str">
            <v>Sim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G98">
            <v>0</v>
          </cell>
          <cell r="H98" t="str">
            <v>Sim</v>
          </cell>
          <cell r="I98" t="str">
            <v>Sim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G99">
            <v>0</v>
          </cell>
          <cell r="H99" t="str">
            <v>Sim</v>
          </cell>
          <cell r="I99" t="str">
            <v>Sim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G100">
            <v>0</v>
          </cell>
          <cell r="H100" t="str">
            <v>Sim</v>
          </cell>
          <cell r="I100" t="str">
            <v>Sim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G101">
            <v>0</v>
          </cell>
          <cell r="H101" t="str">
            <v>Sim</v>
          </cell>
          <cell r="I101" t="str">
            <v>Sim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G102">
            <v>0</v>
          </cell>
          <cell r="H102" t="str">
            <v>Sim</v>
          </cell>
          <cell r="I102" t="str">
            <v>Sim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G103">
            <v>0</v>
          </cell>
          <cell r="H103" t="str">
            <v>Sim</v>
          </cell>
          <cell r="I103" t="str">
            <v>Sim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G104">
            <v>0</v>
          </cell>
          <cell r="H104" t="str">
            <v>Sim</v>
          </cell>
          <cell r="I104" t="str">
            <v>Sim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G105">
            <v>0</v>
          </cell>
          <cell r="H105" t="str">
            <v>Sim</v>
          </cell>
          <cell r="I105" t="str">
            <v>Sim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G106">
            <v>0</v>
          </cell>
          <cell r="H106" t="str">
            <v>Sim</v>
          </cell>
          <cell r="I106" t="str">
            <v>Sim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G107">
            <v>0</v>
          </cell>
          <cell r="H107" t="str">
            <v>Sim</v>
          </cell>
          <cell r="I107" t="str">
            <v>Sim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G108">
            <v>0</v>
          </cell>
          <cell r="H108" t="str">
            <v>Sim</v>
          </cell>
          <cell r="I108" t="str">
            <v>Sim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G109">
            <v>0</v>
          </cell>
          <cell r="H109" t="str">
            <v>Sim</v>
          </cell>
          <cell r="I109" t="str">
            <v>Sim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G110">
            <v>0</v>
          </cell>
          <cell r="H110" t="str">
            <v>Sim</v>
          </cell>
          <cell r="I110" t="str">
            <v>Sim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 t="str">
            <v>Sim</v>
          </cell>
          <cell r="I111" t="str">
            <v>Sim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G112">
            <v>0</v>
          </cell>
          <cell r="H112" t="str">
            <v>Sim</v>
          </cell>
          <cell r="I112" t="str">
            <v>Sim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G113">
            <v>0</v>
          </cell>
          <cell r="H113" t="str">
            <v>Sim</v>
          </cell>
          <cell r="I113" t="str">
            <v>Sim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G114">
            <v>0</v>
          </cell>
          <cell r="H114" t="str">
            <v>Sim</v>
          </cell>
          <cell r="I114" t="str">
            <v>Sim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G115">
            <v>0</v>
          </cell>
          <cell r="H115" t="str">
            <v>Sim</v>
          </cell>
          <cell r="I115" t="str">
            <v>Sim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 t="str">
            <v>Sim</v>
          </cell>
          <cell r="I116" t="str">
            <v>Sim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G117">
            <v>0</v>
          </cell>
          <cell r="H117" t="str">
            <v>Sim</v>
          </cell>
          <cell r="I117" t="str">
            <v>Sim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G118">
            <v>0</v>
          </cell>
          <cell r="H118" t="str">
            <v>Sim</v>
          </cell>
          <cell r="I118" t="str">
            <v>Sim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G119">
            <v>0</v>
          </cell>
          <cell r="H119" t="str">
            <v>Sim</v>
          </cell>
          <cell r="I119" t="str">
            <v>Sim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G120">
            <v>0</v>
          </cell>
          <cell r="H120" t="str">
            <v>Sim</v>
          </cell>
          <cell r="I120" t="str">
            <v>Sim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 t="str">
            <v>Sim</v>
          </cell>
          <cell r="I121" t="str">
            <v>Sim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G122">
            <v>0</v>
          </cell>
          <cell r="H122" t="str">
            <v>Sim</v>
          </cell>
          <cell r="I122" t="str">
            <v>Sim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G123">
            <v>0</v>
          </cell>
          <cell r="H123" t="str">
            <v>Sim</v>
          </cell>
          <cell r="I123" t="str">
            <v>Sim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G124">
            <v>0</v>
          </cell>
          <cell r="H124" t="str">
            <v>Sim</v>
          </cell>
          <cell r="I124" t="str">
            <v>Sim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G125">
            <v>0</v>
          </cell>
          <cell r="H125" t="str">
            <v>Sim</v>
          </cell>
          <cell r="I125" t="str">
            <v>Sim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G126">
            <v>0</v>
          </cell>
          <cell r="H126" t="str">
            <v>Sim</v>
          </cell>
          <cell r="I126" t="str">
            <v>Sim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G127">
            <v>0</v>
          </cell>
          <cell r="H127" t="str">
            <v>Sim</v>
          </cell>
          <cell r="I127" t="str">
            <v>Sim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G128">
            <v>0</v>
          </cell>
          <cell r="H128" t="str">
            <v>Sim</v>
          </cell>
          <cell r="I128" t="str">
            <v>Sim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G129">
            <v>0</v>
          </cell>
          <cell r="H129" t="str">
            <v>Sim</v>
          </cell>
          <cell r="I129" t="str">
            <v>Sim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G130">
            <v>0</v>
          </cell>
          <cell r="H130" t="str">
            <v>Sim</v>
          </cell>
          <cell r="I130" t="str">
            <v>Sim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G131">
            <v>0</v>
          </cell>
          <cell r="H131" t="str">
            <v>Sim</v>
          </cell>
          <cell r="I131" t="str">
            <v>Sim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G132">
            <v>0</v>
          </cell>
          <cell r="H132" t="str">
            <v>Sim</v>
          </cell>
          <cell r="I132" t="str">
            <v>Sim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G133">
            <v>0</v>
          </cell>
          <cell r="H133" t="str">
            <v>Sim</v>
          </cell>
          <cell r="I133" t="str">
            <v>Sim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G134">
            <v>0</v>
          </cell>
          <cell r="H134" t="str">
            <v>Sim</v>
          </cell>
          <cell r="I134" t="str">
            <v>Sim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G135">
            <v>0</v>
          </cell>
          <cell r="H135" t="str">
            <v>Sim</v>
          </cell>
          <cell r="I135" t="str">
            <v>Sim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G136">
            <v>0</v>
          </cell>
          <cell r="H136" t="str">
            <v>Sim</v>
          </cell>
          <cell r="I136" t="str">
            <v>Sim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G137">
            <v>0</v>
          </cell>
          <cell r="H137" t="str">
            <v>Sim</v>
          </cell>
          <cell r="I137" t="str">
            <v>Sim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G138">
            <v>0</v>
          </cell>
          <cell r="H138" t="str">
            <v>Sim</v>
          </cell>
          <cell r="I138" t="str">
            <v>Sim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G139">
            <v>0</v>
          </cell>
          <cell r="H139" t="str">
            <v>Sim</v>
          </cell>
          <cell r="I139" t="str">
            <v>Sim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G140">
            <v>0</v>
          </cell>
          <cell r="H140" t="str">
            <v>Sim</v>
          </cell>
          <cell r="I140" t="str">
            <v>Sim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G141">
            <v>0</v>
          </cell>
          <cell r="H141" t="str">
            <v>Sim</v>
          </cell>
          <cell r="I141" t="str">
            <v>Sim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G142">
            <v>0</v>
          </cell>
          <cell r="H142" t="str">
            <v>Sim</v>
          </cell>
          <cell r="I142" t="str">
            <v>Sim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G143">
            <v>0</v>
          </cell>
          <cell r="H143" t="str">
            <v>Sim</v>
          </cell>
          <cell r="I143" t="str">
            <v>Sim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G144">
            <v>0</v>
          </cell>
          <cell r="H144" t="str">
            <v>Sim</v>
          </cell>
          <cell r="I144" t="str">
            <v>Sim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G145">
            <v>0</v>
          </cell>
          <cell r="H145" t="str">
            <v>Sim</v>
          </cell>
          <cell r="I145" t="str">
            <v>Sim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G146">
            <v>0</v>
          </cell>
          <cell r="H146" t="str">
            <v>Sim</v>
          </cell>
          <cell r="I146" t="str">
            <v>Sim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G147">
            <v>0</v>
          </cell>
          <cell r="H147" t="str">
            <v>Sim</v>
          </cell>
          <cell r="I147" t="str">
            <v>Sim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G148">
            <v>0</v>
          </cell>
          <cell r="H148" t="str">
            <v>Sim</v>
          </cell>
          <cell r="I148" t="str">
            <v>Sim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G149">
            <v>0</v>
          </cell>
          <cell r="H149" t="str">
            <v>Sim</v>
          </cell>
          <cell r="I149" t="str">
            <v>Sim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G150">
            <v>0</v>
          </cell>
          <cell r="H150" t="str">
            <v>Sim</v>
          </cell>
          <cell r="I150" t="str">
            <v>Sim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G151">
            <v>0</v>
          </cell>
          <cell r="H151" t="str">
            <v>Sim</v>
          </cell>
          <cell r="I151" t="str">
            <v>Sim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G152">
            <v>0</v>
          </cell>
          <cell r="H152" t="str">
            <v>Sim</v>
          </cell>
          <cell r="I152" t="str">
            <v>Sim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G153">
            <v>0</v>
          </cell>
          <cell r="H153" t="str">
            <v>Sim</v>
          </cell>
          <cell r="I153" t="str">
            <v>Sim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G154">
            <v>0</v>
          </cell>
          <cell r="H154" t="str">
            <v>Sim</v>
          </cell>
          <cell r="I154" t="str">
            <v>Sim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G155">
            <v>0</v>
          </cell>
          <cell r="H155" t="str">
            <v>Sim</v>
          </cell>
          <cell r="I155" t="str">
            <v>Sim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G156">
            <v>0</v>
          </cell>
          <cell r="H156" t="str">
            <v>Sim</v>
          </cell>
          <cell r="I156" t="str">
            <v>Sim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G157">
            <v>0</v>
          </cell>
          <cell r="H157" t="str">
            <v>Sim</v>
          </cell>
          <cell r="I157" t="str">
            <v>Sim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G158">
            <v>0</v>
          </cell>
          <cell r="H158" t="str">
            <v>Sim</v>
          </cell>
          <cell r="I158" t="str">
            <v>Sim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G159">
            <v>0</v>
          </cell>
          <cell r="H159" t="str">
            <v>Sim</v>
          </cell>
          <cell r="I159" t="str">
            <v>Sim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G160">
            <v>0</v>
          </cell>
          <cell r="H160" t="str">
            <v>Sim</v>
          </cell>
          <cell r="I160" t="str">
            <v>Sim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G161">
            <v>0</v>
          </cell>
          <cell r="H161" t="str">
            <v>Sim</v>
          </cell>
          <cell r="I161" t="str">
            <v>Sim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G162">
            <v>0</v>
          </cell>
          <cell r="H162" t="str">
            <v>Sim</v>
          </cell>
          <cell r="I162" t="str">
            <v>Sim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G163">
            <v>0</v>
          </cell>
          <cell r="H163" t="str">
            <v>Sim</v>
          </cell>
          <cell r="I163" t="str">
            <v>Sim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G164">
            <v>0</v>
          </cell>
          <cell r="H164" t="str">
            <v>Sim</v>
          </cell>
          <cell r="I164" t="str">
            <v>Sim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G165">
            <v>0</v>
          </cell>
          <cell r="H165" t="str">
            <v>Sim</v>
          </cell>
          <cell r="I165" t="str">
            <v>Sim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G166">
            <v>0</v>
          </cell>
          <cell r="H166" t="str">
            <v>Sim</v>
          </cell>
          <cell r="I166" t="str">
            <v>Sim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G167">
            <v>0</v>
          </cell>
          <cell r="H167" t="str">
            <v>Sim</v>
          </cell>
          <cell r="I167" t="str">
            <v>Sim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G168">
            <v>0</v>
          </cell>
          <cell r="H168" t="str">
            <v>Sim</v>
          </cell>
          <cell r="I168" t="str">
            <v>Sim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G169">
            <v>0</v>
          </cell>
          <cell r="H169" t="str">
            <v>Sim</v>
          </cell>
          <cell r="I169" t="str">
            <v>Sim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G170">
            <v>0</v>
          </cell>
          <cell r="H170" t="str">
            <v>Sim</v>
          </cell>
          <cell r="I170" t="str">
            <v>Sim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G171">
            <v>0</v>
          </cell>
          <cell r="H171" t="str">
            <v>Sim</v>
          </cell>
          <cell r="I171" t="str">
            <v>Sim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  <cell r="H172" t="str">
            <v>Sim</v>
          </cell>
          <cell r="I172" t="str">
            <v>Sim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G173">
            <v>0</v>
          </cell>
          <cell r="H173" t="str">
            <v>Sim</v>
          </cell>
          <cell r="I173" t="str">
            <v>Sim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G174">
            <v>0</v>
          </cell>
          <cell r="H174" t="str">
            <v>Sim</v>
          </cell>
          <cell r="I174" t="str">
            <v>Sim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G175">
            <v>0</v>
          </cell>
          <cell r="H175" t="str">
            <v>Sim</v>
          </cell>
          <cell r="I175" t="str">
            <v>Sim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G176">
            <v>0</v>
          </cell>
          <cell r="H176" t="str">
            <v>Sim</v>
          </cell>
          <cell r="I176" t="str">
            <v>Sim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G177">
            <v>0</v>
          </cell>
          <cell r="H177" t="str">
            <v>Sim</v>
          </cell>
          <cell r="I177" t="str">
            <v>Sim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G178">
            <v>0</v>
          </cell>
          <cell r="H178" t="str">
            <v>Sim</v>
          </cell>
          <cell r="I178" t="str">
            <v>Sim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G179">
            <v>0</v>
          </cell>
          <cell r="H179" t="str">
            <v>Sim</v>
          </cell>
          <cell r="I179" t="str">
            <v>Sim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G180">
            <v>0</v>
          </cell>
          <cell r="H180" t="str">
            <v>Sim</v>
          </cell>
          <cell r="I180" t="str">
            <v>Sim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G181">
            <v>0</v>
          </cell>
          <cell r="H181" t="str">
            <v>Sim</v>
          </cell>
          <cell r="I181" t="str">
            <v>Sim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  <cell r="H182" t="str">
            <v>Sim</v>
          </cell>
          <cell r="I182" t="str">
            <v>Sim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G183">
            <v>0</v>
          </cell>
          <cell r="H183" t="str">
            <v>Sim</v>
          </cell>
          <cell r="I183" t="str">
            <v>Sim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G184">
            <v>0</v>
          </cell>
          <cell r="H184" t="str">
            <v>Sim</v>
          </cell>
          <cell r="I184" t="str">
            <v>Sim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G185">
            <v>0</v>
          </cell>
          <cell r="H185" t="str">
            <v>Sim</v>
          </cell>
          <cell r="I185" t="str">
            <v>Sim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G186">
            <v>0</v>
          </cell>
          <cell r="H186" t="str">
            <v>Sim</v>
          </cell>
          <cell r="I186" t="str">
            <v>Sim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G187">
            <v>0</v>
          </cell>
          <cell r="H187" t="str">
            <v>Sim</v>
          </cell>
          <cell r="I187" t="str">
            <v>Sim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G188">
            <v>0</v>
          </cell>
          <cell r="H188" t="str">
            <v>Sim</v>
          </cell>
          <cell r="I188" t="str">
            <v>Sim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G189">
            <v>0</v>
          </cell>
          <cell r="H189" t="str">
            <v>Sim</v>
          </cell>
          <cell r="I189" t="str">
            <v>Sim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G190">
            <v>0</v>
          </cell>
          <cell r="H190" t="str">
            <v>Sim</v>
          </cell>
          <cell r="I190" t="str">
            <v>Sim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G191">
            <v>0</v>
          </cell>
          <cell r="H191" t="str">
            <v>Sim</v>
          </cell>
          <cell r="I191" t="str">
            <v>Sim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G192">
            <v>0</v>
          </cell>
          <cell r="H192" t="str">
            <v>Sim</v>
          </cell>
          <cell r="I192" t="str">
            <v>Sim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Sim</v>
          </cell>
          <cell r="I193" t="str">
            <v>Sim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B5">
            <v>142149</v>
          </cell>
        </row>
        <row r="7">
          <cell r="B7" t="str">
            <v>REALISTA</v>
          </cell>
        </row>
        <row r="12">
          <cell r="A12" t="str">
            <v>REALISTA</v>
          </cell>
          <cell r="B12">
            <v>0.1</v>
          </cell>
          <cell r="C12">
            <v>0.1</v>
          </cell>
          <cell r="D12">
            <v>0.1</v>
          </cell>
          <cell r="E12">
            <v>0.08</v>
          </cell>
          <cell r="F12">
            <v>0.08</v>
          </cell>
          <cell r="G12">
            <v>0.08</v>
          </cell>
          <cell r="H12">
            <v>0.06</v>
          </cell>
          <cell r="I12">
            <v>0.06</v>
          </cell>
          <cell r="J12">
            <v>0.06</v>
          </cell>
          <cell r="K12">
            <v>0.04</v>
          </cell>
          <cell r="L12">
            <v>0.04</v>
          </cell>
          <cell r="M12">
            <v>0.04</v>
          </cell>
          <cell r="N12">
            <v>0.04</v>
          </cell>
          <cell r="O12">
            <v>0.04</v>
          </cell>
          <cell r="P12">
            <v>0.04</v>
          </cell>
          <cell r="Q12">
            <v>0.04</v>
          </cell>
          <cell r="R12">
            <v>0.04</v>
          </cell>
          <cell r="S12">
            <v>0.04</v>
          </cell>
          <cell r="T12">
            <v>0.04</v>
          </cell>
          <cell r="U12">
            <v>0.04</v>
          </cell>
        </row>
        <row r="13">
          <cell r="A13" t="str">
            <v>PESSIMISTA</v>
          </cell>
          <cell r="B13">
            <v>0.08</v>
          </cell>
          <cell r="C13">
            <v>0.08</v>
          </cell>
          <cell r="D13">
            <v>0.08</v>
          </cell>
          <cell r="E13">
            <v>0.06</v>
          </cell>
          <cell r="F13">
            <v>0.06</v>
          </cell>
          <cell r="G13">
            <v>0.06</v>
          </cell>
          <cell r="H13">
            <v>0.04</v>
          </cell>
          <cell r="I13">
            <v>0.04</v>
          </cell>
          <cell r="J13">
            <v>0.04</v>
          </cell>
          <cell r="K13">
            <v>0.02</v>
          </cell>
          <cell r="L13">
            <v>0.02</v>
          </cell>
          <cell r="M13">
            <v>0.02</v>
          </cell>
          <cell r="N13">
            <v>0.02</v>
          </cell>
          <cell r="O13">
            <v>0.02</v>
          </cell>
          <cell r="P13">
            <v>0.02</v>
          </cell>
          <cell r="Q13">
            <v>0.02</v>
          </cell>
          <cell r="R13">
            <v>0.02</v>
          </cell>
          <cell r="S13">
            <v>0.02</v>
          </cell>
          <cell r="T13">
            <v>0.02</v>
          </cell>
          <cell r="U13">
            <v>0.02</v>
          </cell>
        </row>
        <row r="14">
          <cell r="A14" t="str">
            <v>OTIMISTA</v>
          </cell>
          <cell r="B14">
            <v>0.12</v>
          </cell>
          <cell r="C14">
            <v>0.12</v>
          </cell>
          <cell r="D14">
            <v>0.12</v>
          </cell>
          <cell r="E14">
            <v>0.1</v>
          </cell>
          <cell r="F14">
            <v>0.1</v>
          </cell>
          <cell r="G14">
            <v>0.1</v>
          </cell>
          <cell r="H14">
            <v>0.08</v>
          </cell>
          <cell r="I14">
            <v>0.03</v>
          </cell>
          <cell r="J14">
            <v>0.03</v>
          </cell>
          <cell r="K14">
            <v>0.03</v>
          </cell>
          <cell r="L14">
            <v>0.03</v>
          </cell>
          <cell r="M14">
            <v>0.03</v>
          </cell>
          <cell r="N14">
            <v>0.03</v>
          </cell>
          <cell r="O14">
            <v>0.03</v>
          </cell>
          <cell r="P14">
            <v>0.03</v>
          </cell>
          <cell r="Q14">
            <v>0.03</v>
          </cell>
          <cell r="R14">
            <v>0.03</v>
          </cell>
          <cell r="S14">
            <v>0.03</v>
          </cell>
          <cell r="T14">
            <v>0.03</v>
          </cell>
          <cell r="U14">
            <v>0.03</v>
          </cell>
        </row>
        <row r="20">
          <cell r="W20">
            <v>0</v>
          </cell>
        </row>
        <row r="21">
          <cell r="A21" t="str">
            <v>Bilheteria</v>
          </cell>
          <cell r="B21">
            <v>0.1</v>
          </cell>
          <cell r="C21">
            <v>7.0000000000000007E-2</v>
          </cell>
          <cell r="D21">
            <v>0.05</v>
          </cell>
          <cell r="E21">
            <v>0.09</v>
          </cell>
          <cell r="F21">
            <v>0.09</v>
          </cell>
          <cell r="G21">
            <v>0.08</v>
          </cell>
          <cell r="H21">
            <v>0.2</v>
          </cell>
          <cell r="I21">
            <v>0.08</v>
          </cell>
          <cell r="J21">
            <v>7.0000000000000007E-2</v>
          </cell>
          <cell r="K21">
            <v>0.06</v>
          </cell>
          <cell r="L21">
            <v>0.04</v>
          </cell>
          <cell r="M21">
            <v>7.0000000000000007E-2</v>
          </cell>
          <cell r="N21">
            <v>1.0000000000000002</v>
          </cell>
          <cell r="O21">
            <v>0.1</v>
          </cell>
          <cell r="P21">
            <v>0.1</v>
          </cell>
          <cell r="Q21">
            <v>0.1</v>
          </cell>
          <cell r="R21">
            <v>0.1</v>
          </cell>
          <cell r="S21">
            <v>0.1</v>
          </cell>
          <cell r="T21">
            <v>0.25</v>
          </cell>
          <cell r="U21">
            <v>0.25</v>
          </cell>
          <cell r="V21">
            <v>1</v>
          </cell>
          <cell r="W21">
            <v>0</v>
          </cell>
          <cell r="X21" t="str">
            <v>Serviços</v>
          </cell>
        </row>
        <row r="22">
          <cell r="A22" t="str">
            <v>Estacionamento</v>
          </cell>
          <cell r="B22">
            <v>0.1</v>
          </cell>
          <cell r="C22">
            <v>7.0000000000000007E-2</v>
          </cell>
          <cell r="D22">
            <v>0.05</v>
          </cell>
          <cell r="E22">
            <v>0.09</v>
          </cell>
          <cell r="F22">
            <v>0.09</v>
          </cell>
          <cell r="G22">
            <v>0.08</v>
          </cell>
          <cell r="H22">
            <v>0.2</v>
          </cell>
          <cell r="I22">
            <v>0.08</v>
          </cell>
          <cell r="J22">
            <v>7.0000000000000007E-2</v>
          </cell>
          <cell r="K22">
            <v>0.06</v>
          </cell>
          <cell r="L22">
            <v>0.04</v>
          </cell>
          <cell r="M22">
            <v>7.0000000000000007E-2</v>
          </cell>
          <cell r="N22">
            <v>1.0000000000000002</v>
          </cell>
          <cell r="O22">
            <v>0.1</v>
          </cell>
          <cell r="P22">
            <v>0.1</v>
          </cell>
          <cell r="Q22">
            <v>0.1</v>
          </cell>
          <cell r="R22">
            <v>0.1</v>
          </cell>
          <cell r="S22">
            <v>0.1</v>
          </cell>
          <cell r="T22">
            <v>0.25</v>
          </cell>
          <cell r="U22">
            <v>0.25</v>
          </cell>
          <cell r="V22">
            <v>1</v>
          </cell>
          <cell r="W22">
            <v>0</v>
          </cell>
          <cell r="X22" t="str">
            <v>Serviços</v>
          </cell>
        </row>
        <row r="23">
          <cell r="A23" t="str">
            <v>Trenzinho</v>
          </cell>
          <cell r="B23">
            <v>0.1</v>
          </cell>
          <cell r="C23">
            <v>7.0000000000000007E-2</v>
          </cell>
          <cell r="D23">
            <v>0.05</v>
          </cell>
          <cell r="E23">
            <v>0.09</v>
          </cell>
          <cell r="F23">
            <v>0.09</v>
          </cell>
          <cell r="G23">
            <v>0.08</v>
          </cell>
          <cell r="H23">
            <v>0.2</v>
          </cell>
          <cell r="I23">
            <v>0.08</v>
          </cell>
          <cell r="J23">
            <v>7.0000000000000007E-2</v>
          </cell>
          <cell r="K23">
            <v>0.06</v>
          </cell>
          <cell r="L23">
            <v>0.04</v>
          </cell>
          <cell r="M23">
            <v>7.0000000000000007E-2</v>
          </cell>
          <cell r="N23">
            <v>1.0000000000000002</v>
          </cell>
          <cell r="O23">
            <v>0.1</v>
          </cell>
          <cell r="P23">
            <v>0.1</v>
          </cell>
          <cell r="Q23">
            <v>0.1</v>
          </cell>
          <cell r="R23">
            <v>0.1</v>
          </cell>
          <cell r="S23">
            <v>0.1</v>
          </cell>
          <cell r="T23">
            <v>0.25</v>
          </cell>
          <cell r="U23">
            <v>0.25</v>
          </cell>
          <cell r="V23">
            <v>1</v>
          </cell>
          <cell r="W23">
            <v>0</v>
          </cell>
          <cell r="X23" t="str">
            <v>Serviços</v>
          </cell>
        </row>
        <row r="24">
          <cell r="A24" t="str">
            <v>Restaurante 1 - Dona Chica</v>
          </cell>
          <cell r="B24">
            <v>0.1</v>
          </cell>
          <cell r="C24">
            <v>7.0000000000000007E-2</v>
          </cell>
          <cell r="D24">
            <v>0.05</v>
          </cell>
          <cell r="E24">
            <v>0.09</v>
          </cell>
          <cell r="F24">
            <v>0.09</v>
          </cell>
          <cell r="G24">
            <v>0.08</v>
          </cell>
          <cell r="H24">
            <v>0.2</v>
          </cell>
          <cell r="I24">
            <v>0.08</v>
          </cell>
          <cell r="J24">
            <v>7.0000000000000007E-2</v>
          </cell>
          <cell r="K24">
            <v>0.06</v>
          </cell>
          <cell r="L24">
            <v>0.04</v>
          </cell>
          <cell r="M24">
            <v>7.0000000000000007E-2</v>
          </cell>
          <cell r="N24">
            <v>1.0000000000000002</v>
          </cell>
          <cell r="O24">
            <v>0.1</v>
          </cell>
          <cell r="P24">
            <v>0.1</v>
          </cell>
          <cell r="Q24">
            <v>0.1</v>
          </cell>
          <cell r="R24">
            <v>0.1</v>
          </cell>
          <cell r="S24">
            <v>0.1</v>
          </cell>
          <cell r="T24">
            <v>0.25</v>
          </cell>
          <cell r="U24">
            <v>0.25</v>
          </cell>
          <cell r="V24">
            <v>1</v>
          </cell>
          <cell r="W24">
            <v>0</v>
          </cell>
          <cell r="X24" t="str">
            <v>Alimentação</v>
          </cell>
        </row>
        <row r="25">
          <cell r="A25" t="str">
            <v>Restaurante 2 - Peito Roxo</v>
          </cell>
          <cell r="B25">
            <v>0.1</v>
          </cell>
          <cell r="C25">
            <v>7.0000000000000007E-2</v>
          </cell>
          <cell r="D25">
            <v>0.05</v>
          </cell>
          <cell r="E25">
            <v>0.09</v>
          </cell>
          <cell r="F25">
            <v>0.09</v>
          </cell>
          <cell r="G25">
            <v>0.08</v>
          </cell>
          <cell r="H25">
            <v>0.2</v>
          </cell>
          <cell r="I25">
            <v>0.08</v>
          </cell>
          <cell r="J25">
            <v>7.0000000000000007E-2</v>
          </cell>
          <cell r="K25">
            <v>0.06</v>
          </cell>
          <cell r="L25">
            <v>0.04</v>
          </cell>
          <cell r="M25">
            <v>7.0000000000000007E-2</v>
          </cell>
          <cell r="N25">
            <v>1.0000000000000002</v>
          </cell>
          <cell r="O25">
            <v>0.1</v>
          </cell>
          <cell r="P25">
            <v>0.1</v>
          </cell>
          <cell r="Q25">
            <v>0.1</v>
          </cell>
          <cell r="R25">
            <v>0.1</v>
          </cell>
          <cell r="S25">
            <v>0.1</v>
          </cell>
          <cell r="T25">
            <v>0.25</v>
          </cell>
          <cell r="U25">
            <v>0.25</v>
          </cell>
          <cell r="V25">
            <v>1</v>
          </cell>
          <cell r="W25">
            <v>0</v>
          </cell>
          <cell r="X25" t="str">
            <v>Alimentação</v>
          </cell>
        </row>
        <row r="26">
          <cell r="A26" t="str">
            <v>Chocolateria e empório dos piqueniques</v>
          </cell>
          <cell r="B26">
            <v>0.1</v>
          </cell>
          <cell r="C26">
            <v>7.0000000000000007E-2</v>
          </cell>
          <cell r="D26">
            <v>0.05</v>
          </cell>
          <cell r="E26">
            <v>0.09</v>
          </cell>
          <cell r="F26">
            <v>0.09</v>
          </cell>
          <cell r="G26">
            <v>0.08</v>
          </cell>
          <cell r="H26">
            <v>0.2</v>
          </cell>
          <cell r="I26">
            <v>0.08</v>
          </cell>
          <cell r="J26">
            <v>7.0000000000000007E-2</v>
          </cell>
          <cell r="K26">
            <v>0.06</v>
          </cell>
          <cell r="L26">
            <v>0.04</v>
          </cell>
          <cell r="M26">
            <v>7.0000000000000007E-2</v>
          </cell>
          <cell r="N26">
            <v>1.0000000000000002</v>
          </cell>
          <cell r="O26">
            <v>0.1</v>
          </cell>
          <cell r="P26">
            <v>0.1</v>
          </cell>
          <cell r="Q26">
            <v>0.1</v>
          </cell>
          <cell r="R26">
            <v>0.1</v>
          </cell>
          <cell r="S26">
            <v>0.1</v>
          </cell>
          <cell r="T26">
            <v>0.25</v>
          </cell>
          <cell r="U26">
            <v>0.25</v>
          </cell>
          <cell r="V26">
            <v>1</v>
          </cell>
          <cell r="W26">
            <v>0</v>
          </cell>
          <cell r="X26" t="str">
            <v>Alimentação</v>
          </cell>
        </row>
        <row r="27">
          <cell r="A27" t="str">
            <v>Lojas de souvenires</v>
          </cell>
          <cell r="B27">
            <v>0.1</v>
          </cell>
          <cell r="C27">
            <v>7.0000000000000007E-2</v>
          </cell>
          <cell r="D27">
            <v>0.05</v>
          </cell>
          <cell r="E27">
            <v>0.09</v>
          </cell>
          <cell r="F27">
            <v>0.09</v>
          </cell>
          <cell r="G27">
            <v>0.08</v>
          </cell>
          <cell r="H27">
            <v>0.2</v>
          </cell>
          <cell r="I27">
            <v>0.08</v>
          </cell>
          <cell r="J27">
            <v>7.0000000000000007E-2</v>
          </cell>
          <cell r="K27">
            <v>0.06</v>
          </cell>
          <cell r="L27">
            <v>0.04</v>
          </cell>
          <cell r="M27">
            <v>7.0000000000000007E-2</v>
          </cell>
          <cell r="N27">
            <v>1.0000000000000002</v>
          </cell>
          <cell r="O27">
            <v>0.1</v>
          </cell>
          <cell r="P27">
            <v>0.1</v>
          </cell>
          <cell r="Q27">
            <v>0.1</v>
          </cell>
          <cell r="R27">
            <v>0.1</v>
          </cell>
          <cell r="S27">
            <v>0.1</v>
          </cell>
          <cell r="T27">
            <v>0.25</v>
          </cell>
          <cell r="U27">
            <v>0.25</v>
          </cell>
          <cell r="V27">
            <v>1</v>
          </cell>
          <cell r="W27">
            <v>0</v>
          </cell>
          <cell r="X27" t="str">
            <v>Comércio</v>
          </cell>
        </row>
        <row r="28">
          <cell r="A28" t="str">
            <v>Hospedagem - Refúgio das Araucárias</v>
          </cell>
          <cell r="B28">
            <v>0.1</v>
          </cell>
          <cell r="C28">
            <v>7.0000000000000007E-2</v>
          </cell>
          <cell r="D28">
            <v>0.05</v>
          </cell>
          <cell r="E28">
            <v>0.09</v>
          </cell>
          <cell r="F28">
            <v>0.09</v>
          </cell>
          <cell r="G28">
            <v>0.08</v>
          </cell>
          <cell r="H28">
            <v>0.2</v>
          </cell>
          <cell r="I28">
            <v>0.08</v>
          </cell>
          <cell r="J28">
            <v>7.0000000000000007E-2</v>
          </cell>
          <cell r="K28">
            <v>0.06</v>
          </cell>
          <cell r="L28">
            <v>0.04</v>
          </cell>
          <cell r="M28">
            <v>7.0000000000000007E-2</v>
          </cell>
          <cell r="N28">
            <v>1.0000000000000002</v>
          </cell>
          <cell r="O28">
            <v>0.1</v>
          </cell>
          <cell r="P28">
            <v>0.1</v>
          </cell>
          <cell r="Q28">
            <v>0.1</v>
          </cell>
          <cell r="R28">
            <v>0.1</v>
          </cell>
          <cell r="S28">
            <v>0.1</v>
          </cell>
          <cell r="T28">
            <v>0.25</v>
          </cell>
          <cell r="U28">
            <v>0.25</v>
          </cell>
          <cell r="V28">
            <v>1</v>
          </cell>
          <cell r="W28">
            <v>50</v>
          </cell>
          <cell r="X28" t="str">
            <v>Serviços</v>
          </cell>
        </row>
        <row r="29">
          <cell r="A29" t="str">
            <v>Aluguel de bicicleta</v>
          </cell>
          <cell r="B29">
            <v>0.1</v>
          </cell>
          <cell r="C29">
            <v>7.0000000000000007E-2</v>
          </cell>
          <cell r="D29">
            <v>0.05</v>
          </cell>
          <cell r="E29">
            <v>0.09</v>
          </cell>
          <cell r="F29">
            <v>0.09</v>
          </cell>
          <cell r="G29">
            <v>0.08</v>
          </cell>
          <cell r="H29">
            <v>0.2</v>
          </cell>
          <cell r="I29">
            <v>0.08</v>
          </cell>
          <cell r="J29">
            <v>7.0000000000000007E-2</v>
          </cell>
          <cell r="K29">
            <v>0.06</v>
          </cell>
          <cell r="L29">
            <v>0.04</v>
          </cell>
          <cell r="M29">
            <v>7.0000000000000007E-2</v>
          </cell>
          <cell r="N29">
            <v>1.0000000000000002</v>
          </cell>
          <cell r="O29">
            <v>0.1</v>
          </cell>
          <cell r="P29">
            <v>0.1</v>
          </cell>
          <cell r="Q29">
            <v>0.1</v>
          </cell>
          <cell r="R29">
            <v>0.1</v>
          </cell>
          <cell r="S29">
            <v>0.1</v>
          </cell>
          <cell r="T29">
            <v>0.25</v>
          </cell>
          <cell r="U29">
            <v>0.25</v>
          </cell>
          <cell r="V29">
            <v>1</v>
          </cell>
          <cell r="W29">
            <v>80</v>
          </cell>
          <cell r="X29" t="str">
            <v>Serviços</v>
          </cell>
        </row>
        <row r="30">
          <cell r="A30" t="str">
            <v>Circuito arvorismo e passarelas</v>
          </cell>
          <cell r="B30">
            <v>0.1</v>
          </cell>
          <cell r="C30">
            <v>7.0000000000000007E-2</v>
          </cell>
          <cell r="D30">
            <v>0.05</v>
          </cell>
          <cell r="E30">
            <v>0.09</v>
          </cell>
          <cell r="F30">
            <v>0.09</v>
          </cell>
          <cell r="G30">
            <v>0.08</v>
          </cell>
          <cell r="H30">
            <v>0.2</v>
          </cell>
          <cell r="I30">
            <v>0.08</v>
          </cell>
          <cell r="J30">
            <v>7.0000000000000007E-2</v>
          </cell>
          <cell r="K30">
            <v>0.06</v>
          </cell>
          <cell r="L30">
            <v>0.04</v>
          </cell>
          <cell r="M30">
            <v>7.0000000000000007E-2</v>
          </cell>
          <cell r="N30">
            <v>1.0000000000000002</v>
          </cell>
          <cell r="O30">
            <v>0.1</v>
          </cell>
          <cell r="P30">
            <v>0.1</v>
          </cell>
          <cell r="Q30">
            <v>0.1</v>
          </cell>
          <cell r="R30">
            <v>0.1</v>
          </cell>
          <cell r="S30">
            <v>0.1</v>
          </cell>
          <cell r="T30">
            <v>0.25</v>
          </cell>
          <cell r="U30">
            <v>0.25</v>
          </cell>
          <cell r="V30">
            <v>1</v>
          </cell>
          <cell r="W30">
            <v>0</v>
          </cell>
          <cell r="X30" t="str">
            <v>Serviços</v>
          </cell>
        </row>
        <row r="31">
          <cell r="A31" t="str">
            <v>Cafeteria Bosque Vermelho</v>
          </cell>
          <cell r="B31">
            <v>0.1</v>
          </cell>
          <cell r="C31">
            <v>7.0000000000000007E-2</v>
          </cell>
          <cell r="D31">
            <v>0.05</v>
          </cell>
          <cell r="E31">
            <v>0.09</v>
          </cell>
          <cell r="F31">
            <v>0.09</v>
          </cell>
          <cell r="G31">
            <v>0.08</v>
          </cell>
          <cell r="H31">
            <v>0.2</v>
          </cell>
          <cell r="I31">
            <v>0.08</v>
          </cell>
          <cell r="J31">
            <v>7.0000000000000007E-2</v>
          </cell>
          <cell r="K31">
            <v>0.06</v>
          </cell>
          <cell r="L31">
            <v>0.04</v>
          </cell>
          <cell r="M31">
            <v>7.0000000000000007E-2</v>
          </cell>
          <cell r="N31">
            <v>1.0000000000000002</v>
          </cell>
          <cell r="O31">
            <v>0.1</v>
          </cell>
          <cell r="P31">
            <v>0.1</v>
          </cell>
          <cell r="Q31">
            <v>0.1</v>
          </cell>
          <cell r="R31">
            <v>0.1</v>
          </cell>
          <cell r="S31">
            <v>0.1</v>
          </cell>
          <cell r="T31">
            <v>0.25</v>
          </cell>
          <cell r="U31">
            <v>0.25</v>
          </cell>
          <cell r="V31">
            <v>1</v>
          </cell>
          <cell r="W31">
            <v>0</v>
          </cell>
          <cell r="X31" t="str">
            <v>Alimentação</v>
          </cell>
        </row>
        <row r="32">
          <cell r="A32" t="str">
            <v>Bike Park</v>
          </cell>
          <cell r="B32">
            <v>0.1</v>
          </cell>
          <cell r="C32">
            <v>7.0000000000000007E-2</v>
          </cell>
          <cell r="D32">
            <v>0.05</v>
          </cell>
          <cell r="E32">
            <v>0.09</v>
          </cell>
          <cell r="F32">
            <v>0.09</v>
          </cell>
          <cell r="G32">
            <v>0.08</v>
          </cell>
          <cell r="H32">
            <v>0.2</v>
          </cell>
          <cell r="I32">
            <v>0.08</v>
          </cell>
          <cell r="J32">
            <v>7.0000000000000007E-2</v>
          </cell>
          <cell r="K32">
            <v>0.06</v>
          </cell>
          <cell r="L32">
            <v>0.04</v>
          </cell>
          <cell r="M32">
            <v>7.0000000000000007E-2</v>
          </cell>
          <cell r="N32">
            <v>1.0000000000000002</v>
          </cell>
          <cell r="O32">
            <v>0.1</v>
          </cell>
          <cell r="P32">
            <v>0.1</v>
          </cell>
          <cell r="Q32">
            <v>0.1</v>
          </cell>
          <cell r="R32">
            <v>0.1</v>
          </cell>
          <cell r="S32">
            <v>0.1</v>
          </cell>
          <cell r="T32">
            <v>0.25</v>
          </cell>
          <cell r="U32">
            <v>0.25</v>
          </cell>
          <cell r="V32">
            <v>1</v>
          </cell>
          <cell r="W32">
            <v>0</v>
          </cell>
          <cell r="X32" t="str">
            <v>Serviços</v>
          </cell>
        </row>
        <row r="33">
          <cell r="A33">
            <v>0</v>
          </cell>
          <cell r="B33">
            <v>0.1</v>
          </cell>
          <cell r="C33">
            <v>7.0000000000000007E-2</v>
          </cell>
          <cell r="D33">
            <v>0.05</v>
          </cell>
          <cell r="E33">
            <v>0.09</v>
          </cell>
          <cell r="F33">
            <v>0.09</v>
          </cell>
          <cell r="G33">
            <v>0.08</v>
          </cell>
          <cell r="H33">
            <v>0.2</v>
          </cell>
          <cell r="I33">
            <v>0.08</v>
          </cell>
          <cell r="J33">
            <v>7.0000000000000007E-2</v>
          </cell>
          <cell r="K33">
            <v>0.06</v>
          </cell>
          <cell r="L33">
            <v>0.04</v>
          </cell>
          <cell r="M33">
            <v>7.0000000000000007E-2</v>
          </cell>
          <cell r="N33">
            <v>1.0000000000000002</v>
          </cell>
          <cell r="O33">
            <v>0.1</v>
          </cell>
          <cell r="P33">
            <v>0.1</v>
          </cell>
          <cell r="Q33">
            <v>0.1</v>
          </cell>
          <cell r="R33">
            <v>0.1</v>
          </cell>
          <cell r="S33">
            <v>0.1</v>
          </cell>
          <cell r="T33">
            <v>0.25</v>
          </cell>
          <cell r="U33">
            <v>0.25</v>
          </cell>
          <cell r="V33">
            <v>1</v>
          </cell>
          <cell r="W33">
            <v>0</v>
          </cell>
          <cell r="X33">
            <v>0</v>
          </cell>
        </row>
        <row r="34">
          <cell r="A34">
            <v>0</v>
          </cell>
          <cell r="B34">
            <v>0.1</v>
          </cell>
          <cell r="C34">
            <v>7.0000000000000007E-2</v>
          </cell>
          <cell r="D34">
            <v>0.05</v>
          </cell>
          <cell r="E34">
            <v>0.09</v>
          </cell>
          <cell r="F34">
            <v>0.09</v>
          </cell>
          <cell r="G34">
            <v>0.08</v>
          </cell>
          <cell r="H34">
            <v>0.2</v>
          </cell>
          <cell r="I34">
            <v>0.08</v>
          </cell>
          <cell r="J34">
            <v>7.0000000000000007E-2</v>
          </cell>
          <cell r="K34">
            <v>0.06</v>
          </cell>
          <cell r="L34">
            <v>0.04</v>
          </cell>
          <cell r="M34">
            <v>7.0000000000000007E-2</v>
          </cell>
          <cell r="N34">
            <v>1.0000000000000002</v>
          </cell>
          <cell r="O34">
            <v>0.1</v>
          </cell>
          <cell r="P34">
            <v>0.1</v>
          </cell>
          <cell r="Q34">
            <v>0.1</v>
          </cell>
          <cell r="R34">
            <v>0.1</v>
          </cell>
          <cell r="S34">
            <v>0.1</v>
          </cell>
          <cell r="T34">
            <v>0.25</v>
          </cell>
          <cell r="U34">
            <v>0.25</v>
          </cell>
          <cell r="V34">
            <v>1</v>
          </cell>
          <cell r="W34">
            <v>0</v>
          </cell>
          <cell r="X34">
            <v>0</v>
          </cell>
        </row>
        <row r="35">
          <cell r="A35">
            <v>0</v>
          </cell>
          <cell r="B35">
            <v>0.1</v>
          </cell>
          <cell r="C35">
            <v>7.0000000000000007E-2</v>
          </cell>
          <cell r="D35">
            <v>0.05</v>
          </cell>
          <cell r="E35">
            <v>0.09</v>
          </cell>
          <cell r="F35">
            <v>0.09</v>
          </cell>
          <cell r="G35">
            <v>0.08</v>
          </cell>
          <cell r="H35">
            <v>0.2</v>
          </cell>
          <cell r="I35">
            <v>0.08</v>
          </cell>
          <cell r="J35">
            <v>7.0000000000000007E-2</v>
          </cell>
          <cell r="K35">
            <v>0.06</v>
          </cell>
          <cell r="L35">
            <v>0.04</v>
          </cell>
          <cell r="M35">
            <v>7.0000000000000007E-2</v>
          </cell>
          <cell r="N35">
            <v>1.0000000000000002</v>
          </cell>
          <cell r="O35">
            <v>0.1</v>
          </cell>
          <cell r="P35">
            <v>0.1</v>
          </cell>
          <cell r="Q35">
            <v>0.1</v>
          </cell>
          <cell r="R35">
            <v>0.1</v>
          </cell>
          <cell r="S35">
            <v>0.1</v>
          </cell>
          <cell r="T35">
            <v>0.25</v>
          </cell>
          <cell r="U35">
            <v>0.25</v>
          </cell>
          <cell r="V35">
            <v>1</v>
          </cell>
          <cell r="W35">
            <v>0</v>
          </cell>
          <cell r="X35">
            <v>0</v>
          </cell>
        </row>
        <row r="36">
          <cell r="A36">
            <v>0</v>
          </cell>
          <cell r="B36">
            <v>0.1</v>
          </cell>
          <cell r="C36">
            <v>7.0000000000000007E-2</v>
          </cell>
          <cell r="D36">
            <v>0.05</v>
          </cell>
          <cell r="E36">
            <v>0.09</v>
          </cell>
          <cell r="F36">
            <v>0.09</v>
          </cell>
          <cell r="G36">
            <v>0.08</v>
          </cell>
          <cell r="H36">
            <v>0.2</v>
          </cell>
          <cell r="I36">
            <v>0.08</v>
          </cell>
          <cell r="J36">
            <v>7.0000000000000007E-2</v>
          </cell>
          <cell r="K36">
            <v>0.06</v>
          </cell>
          <cell r="L36">
            <v>0.04</v>
          </cell>
          <cell r="M36">
            <v>7.0000000000000007E-2</v>
          </cell>
          <cell r="N36">
            <v>1.0000000000000002</v>
          </cell>
          <cell r="O36">
            <v>0.1</v>
          </cell>
          <cell r="P36">
            <v>0.1</v>
          </cell>
          <cell r="Q36">
            <v>0.1</v>
          </cell>
          <cell r="R36">
            <v>0.1</v>
          </cell>
          <cell r="S36">
            <v>0.1</v>
          </cell>
          <cell r="T36">
            <v>0.25</v>
          </cell>
          <cell r="U36">
            <v>0.25</v>
          </cell>
          <cell r="V36">
            <v>1</v>
          </cell>
          <cell r="W36">
            <v>0</v>
          </cell>
          <cell r="X36">
            <v>0</v>
          </cell>
        </row>
        <row r="37">
          <cell r="A37">
            <v>0</v>
          </cell>
          <cell r="B37">
            <v>0.1</v>
          </cell>
          <cell r="C37">
            <v>7.0000000000000007E-2</v>
          </cell>
          <cell r="D37">
            <v>0.05</v>
          </cell>
          <cell r="E37">
            <v>0.09</v>
          </cell>
          <cell r="F37">
            <v>0.09</v>
          </cell>
          <cell r="G37">
            <v>0.08</v>
          </cell>
          <cell r="H37">
            <v>0.2</v>
          </cell>
          <cell r="I37">
            <v>0.08</v>
          </cell>
          <cell r="J37">
            <v>7.0000000000000007E-2</v>
          </cell>
          <cell r="K37">
            <v>0.06</v>
          </cell>
          <cell r="L37">
            <v>0.04</v>
          </cell>
          <cell r="M37">
            <v>7.0000000000000007E-2</v>
          </cell>
          <cell r="N37">
            <v>1.0000000000000002</v>
          </cell>
          <cell r="O37">
            <v>0.1</v>
          </cell>
          <cell r="P37">
            <v>0.1</v>
          </cell>
          <cell r="Q37">
            <v>0.1</v>
          </cell>
          <cell r="R37">
            <v>0.1</v>
          </cell>
          <cell r="S37">
            <v>0.1</v>
          </cell>
          <cell r="T37">
            <v>0.25</v>
          </cell>
          <cell r="U37">
            <v>0.25</v>
          </cell>
          <cell r="V37">
            <v>1</v>
          </cell>
          <cell r="W37">
            <v>0</v>
          </cell>
          <cell r="X37">
            <v>0</v>
          </cell>
        </row>
        <row r="38">
          <cell r="A38">
            <v>0</v>
          </cell>
          <cell r="B38">
            <v>0.1</v>
          </cell>
          <cell r="C38">
            <v>7.0000000000000007E-2</v>
          </cell>
          <cell r="D38">
            <v>0.05</v>
          </cell>
          <cell r="E38">
            <v>0.09</v>
          </cell>
          <cell r="F38">
            <v>0.09</v>
          </cell>
          <cell r="G38">
            <v>0.08</v>
          </cell>
          <cell r="H38">
            <v>0.2</v>
          </cell>
          <cell r="I38">
            <v>0.08</v>
          </cell>
          <cell r="J38">
            <v>7.0000000000000007E-2</v>
          </cell>
          <cell r="K38">
            <v>0.06</v>
          </cell>
          <cell r="L38">
            <v>0.04</v>
          </cell>
          <cell r="M38">
            <v>7.0000000000000007E-2</v>
          </cell>
          <cell r="N38">
            <v>1.0000000000000002</v>
          </cell>
          <cell r="O38">
            <v>0.1</v>
          </cell>
          <cell r="P38">
            <v>0.1</v>
          </cell>
          <cell r="Q38">
            <v>0.1</v>
          </cell>
          <cell r="R38">
            <v>0.1</v>
          </cell>
          <cell r="S38">
            <v>0.1</v>
          </cell>
          <cell r="T38">
            <v>0.25</v>
          </cell>
          <cell r="U38">
            <v>0.25</v>
          </cell>
          <cell r="V38">
            <v>1</v>
          </cell>
          <cell r="W38">
            <v>0</v>
          </cell>
          <cell r="X38">
            <v>0</v>
          </cell>
        </row>
        <row r="39">
          <cell r="A39">
            <v>0</v>
          </cell>
          <cell r="B39">
            <v>0.1</v>
          </cell>
          <cell r="C39">
            <v>7.0000000000000007E-2</v>
          </cell>
          <cell r="D39">
            <v>0.05</v>
          </cell>
          <cell r="E39">
            <v>0.09</v>
          </cell>
          <cell r="F39">
            <v>0.09</v>
          </cell>
          <cell r="G39">
            <v>0.08</v>
          </cell>
          <cell r="H39">
            <v>0.2</v>
          </cell>
          <cell r="I39">
            <v>0.08</v>
          </cell>
          <cell r="J39">
            <v>7.0000000000000007E-2</v>
          </cell>
          <cell r="K39">
            <v>0.06</v>
          </cell>
          <cell r="L39">
            <v>0.04</v>
          </cell>
          <cell r="M39">
            <v>7.0000000000000007E-2</v>
          </cell>
          <cell r="N39">
            <v>1.0000000000000002</v>
          </cell>
          <cell r="O39">
            <v>0.1</v>
          </cell>
          <cell r="P39">
            <v>0.1</v>
          </cell>
          <cell r="Q39">
            <v>0.1</v>
          </cell>
          <cell r="R39">
            <v>0.1</v>
          </cell>
          <cell r="S39">
            <v>0.1</v>
          </cell>
          <cell r="T39">
            <v>0.25</v>
          </cell>
          <cell r="U39">
            <v>0.25</v>
          </cell>
          <cell r="V39">
            <v>1</v>
          </cell>
          <cell r="W39">
            <v>0</v>
          </cell>
          <cell r="X39">
            <v>0</v>
          </cell>
        </row>
        <row r="40">
          <cell r="A40">
            <v>0</v>
          </cell>
          <cell r="B40">
            <v>0.1</v>
          </cell>
          <cell r="C40">
            <v>7.0000000000000007E-2</v>
          </cell>
          <cell r="D40">
            <v>0.05</v>
          </cell>
          <cell r="E40">
            <v>0.09</v>
          </cell>
          <cell r="F40">
            <v>0.09</v>
          </cell>
          <cell r="G40">
            <v>0.08</v>
          </cell>
          <cell r="H40">
            <v>0.2</v>
          </cell>
          <cell r="I40">
            <v>0.08</v>
          </cell>
          <cell r="J40">
            <v>7.0000000000000007E-2</v>
          </cell>
          <cell r="K40">
            <v>0.06</v>
          </cell>
          <cell r="L40">
            <v>0.04</v>
          </cell>
          <cell r="M40">
            <v>7.0000000000000007E-2</v>
          </cell>
          <cell r="N40">
            <v>1.0000000000000002</v>
          </cell>
          <cell r="O40">
            <v>0.1</v>
          </cell>
          <cell r="P40">
            <v>0.1</v>
          </cell>
          <cell r="Q40">
            <v>0.1</v>
          </cell>
          <cell r="R40">
            <v>0.1</v>
          </cell>
          <cell r="S40">
            <v>0.1</v>
          </cell>
          <cell r="T40">
            <v>0.25</v>
          </cell>
          <cell r="U40">
            <v>0.25</v>
          </cell>
          <cell r="V40">
            <v>1</v>
          </cell>
          <cell r="W40">
            <v>0</v>
          </cell>
          <cell r="X40">
            <v>0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B4" t="str">
            <v>Bilheteria</v>
          </cell>
        </row>
        <row r="5">
          <cell r="B5" t="str">
            <v>Itens Componentes dos Custos Diretos do Serviço</v>
          </cell>
        </row>
        <row r="6">
          <cell r="B6">
            <v>0</v>
          </cell>
        </row>
        <row r="7">
          <cell r="B7" t="str">
            <v>Materiais</v>
          </cell>
        </row>
        <row r="8">
          <cell r="B8" t="str">
            <v>Mão-de-Obra Direta</v>
          </cell>
        </row>
        <row r="9">
          <cell r="B9" t="str">
            <v>Outros Custos Diretos</v>
          </cell>
        </row>
        <row r="10">
          <cell r="B10" t="str">
            <v>Custo Direto Total do Serviço</v>
          </cell>
        </row>
        <row r="13">
          <cell r="B13" t="str">
            <v>Estacionamento</v>
          </cell>
        </row>
        <row r="14">
          <cell r="B14" t="str">
            <v>Itens Componentes dos Custos Diretos do Serviço</v>
          </cell>
        </row>
        <row r="15">
          <cell r="B15">
            <v>0</v>
          </cell>
        </row>
        <row r="16">
          <cell r="B16" t="str">
            <v>Materiais</v>
          </cell>
        </row>
        <row r="17">
          <cell r="B17" t="str">
            <v>Mão-de-Obra Direta</v>
          </cell>
        </row>
        <row r="18">
          <cell r="B18" t="str">
            <v>Outros Custos Diretos</v>
          </cell>
        </row>
        <row r="19">
          <cell r="B19" t="str">
            <v>Custo Direto Total do Serviço</v>
          </cell>
        </row>
        <row r="22">
          <cell r="B22" t="str">
            <v>Trenzinho</v>
          </cell>
        </row>
        <row r="23">
          <cell r="B23" t="str">
            <v>Itens Componentes dos Custos Diretos do Serviço</v>
          </cell>
        </row>
        <row r="24">
          <cell r="B24">
            <v>0</v>
          </cell>
        </row>
        <row r="25">
          <cell r="B25" t="str">
            <v>Materiais</v>
          </cell>
        </row>
        <row r="26">
          <cell r="B26" t="str">
            <v>Mão-de-Obra Direta</v>
          </cell>
        </row>
        <row r="27">
          <cell r="B27" t="str">
            <v>Outros Custos Diretos</v>
          </cell>
        </row>
        <row r="28">
          <cell r="B28" t="str">
            <v>Custo Direto Total do Serviço</v>
          </cell>
        </row>
        <row r="31">
          <cell r="B31" t="str">
            <v>Restaurante 1 - Dona Chica</v>
          </cell>
        </row>
        <row r="32">
          <cell r="B32" t="str">
            <v>Itens Componentes dos Custos Diretos do Serviço</v>
          </cell>
        </row>
        <row r="33">
          <cell r="B33">
            <v>0</v>
          </cell>
        </row>
        <row r="34">
          <cell r="B34" t="str">
            <v>Materiais</v>
          </cell>
        </row>
        <row r="35">
          <cell r="B35" t="str">
            <v>Mão-de-Obra Direta</v>
          </cell>
        </row>
        <row r="36">
          <cell r="B36" t="str">
            <v>Outros Custos Diretos</v>
          </cell>
        </row>
        <row r="37">
          <cell r="B37" t="str">
            <v>Custo Direto Total do Serviço</v>
          </cell>
        </row>
        <row r="40">
          <cell r="B40" t="str">
            <v>Restaurante 2 - Peito Roxo</v>
          </cell>
        </row>
        <row r="41">
          <cell r="B41" t="str">
            <v>Itens Componentes dos Custos Diretos do Serviço</v>
          </cell>
        </row>
        <row r="42">
          <cell r="B42">
            <v>0</v>
          </cell>
        </row>
        <row r="43">
          <cell r="B43" t="str">
            <v>Materiais</v>
          </cell>
        </row>
        <row r="44">
          <cell r="B44" t="str">
            <v>Mão-de-Obra Direta</v>
          </cell>
        </row>
        <row r="45">
          <cell r="B45" t="str">
            <v>Outros Custos Diretos</v>
          </cell>
        </row>
        <row r="46">
          <cell r="B46" t="str">
            <v>Custo Direto Total do Serviço</v>
          </cell>
        </row>
        <row r="49">
          <cell r="B49" t="str">
            <v>Chocolateria e empório dos piqueniques</v>
          </cell>
        </row>
        <row r="50">
          <cell r="B50" t="str">
            <v>Itens Componentes dos Custos Diretos do Serviço</v>
          </cell>
        </row>
        <row r="51">
          <cell r="B51">
            <v>0</v>
          </cell>
        </row>
        <row r="52">
          <cell r="B52" t="str">
            <v>Materiais</v>
          </cell>
        </row>
        <row r="53">
          <cell r="B53" t="str">
            <v>Mão-de-Obra Direta</v>
          </cell>
        </row>
        <row r="54">
          <cell r="B54" t="str">
            <v>Outros Custos Diretos</v>
          </cell>
        </row>
        <row r="55">
          <cell r="B55" t="str">
            <v>Custo Direto Total do Serviço</v>
          </cell>
        </row>
        <row r="58">
          <cell r="B58" t="str">
            <v>Lojas de souvenires</v>
          </cell>
        </row>
        <row r="59">
          <cell r="B59" t="str">
            <v>Itens Componentes dos Custos Diretos do Serviço</v>
          </cell>
        </row>
        <row r="60">
          <cell r="B60">
            <v>0</v>
          </cell>
        </row>
        <row r="61">
          <cell r="B61" t="str">
            <v>Materiais</v>
          </cell>
        </row>
        <row r="62">
          <cell r="B62" t="str">
            <v>Mão-de-Obra Direta</v>
          </cell>
        </row>
        <row r="63">
          <cell r="B63" t="str">
            <v>Outros Custos Diretos</v>
          </cell>
        </row>
        <row r="64">
          <cell r="B64" t="str">
            <v>Custo Direto Total do Serviço</v>
          </cell>
        </row>
        <row r="67">
          <cell r="B67" t="str">
            <v>Hospedagem - Refúgio das Araucárias</v>
          </cell>
        </row>
        <row r="68">
          <cell r="B68" t="str">
            <v>Itens Componentes dos Custos Diretos do Serviço</v>
          </cell>
        </row>
        <row r="69">
          <cell r="B69">
            <v>0</v>
          </cell>
        </row>
        <row r="70">
          <cell r="B70" t="str">
            <v>Materiais</v>
          </cell>
        </row>
        <row r="71">
          <cell r="B71" t="str">
            <v>Mão-de-Obra Direta</v>
          </cell>
        </row>
        <row r="72">
          <cell r="B72" t="str">
            <v>Outros Custos Diretos</v>
          </cell>
        </row>
        <row r="73">
          <cell r="B73" t="str">
            <v>Custo Direto Total do Serviço</v>
          </cell>
        </row>
        <row r="76">
          <cell r="B76" t="str">
            <v>Aluguel de bicicleta</v>
          </cell>
        </row>
        <row r="77">
          <cell r="B77" t="str">
            <v>Itens Componentes dos Custos Diretos do Serviço</v>
          </cell>
        </row>
        <row r="78">
          <cell r="B78">
            <v>0</v>
          </cell>
        </row>
        <row r="79">
          <cell r="B79" t="str">
            <v>Materiais</v>
          </cell>
        </row>
        <row r="80">
          <cell r="B80" t="str">
            <v>Mão-de-Obra Direta</v>
          </cell>
        </row>
        <row r="81">
          <cell r="B81" t="str">
            <v>Outros Custos Diretos</v>
          </cell>
        </row>
        <row r="82">
          <cell r="B82" t="str">
            <v>Custo Direto Total do Serviço</v>
          </cell>
        </row>
        <row r="85">
          <cell r="B85" t="str">
            <v>Circuito arvorismo e passarelas</v>
          </cell>
        </row>
        <row r="86">
          <cell r="B86" t="str">
            <v>Itens Componentes dos Custos Diretos do Serviço</v>
          </cell>
        </row>
        <row r="87">
          <cell r="B87">
            <v>0</v>
          </cell>
        </row>
        <row r="88">
          <cell r="B88" t="str">
            <v>Materiais</v>
          </cell>
        </row>
        <row r="89">
          <cell r="B89" t="str">
            <v>Mão-de-Obra Direta</v>
          </cell>
        </row>
        <row r="90">
          <cell r="B90" t="str">
            <v>Outros Custos Diretos</v>
          </cell>
        </row>
        <row r="91">
          <cell r="B91" t="str">
            <v>Custo Direto Total do Serviço</v>
          </cell>
        </row>
        <row r="94">
          <cell r="B94" t="str">
            <v>Cafeteria Bosque Vermelho</v>
          </cell>
        </row>
        <row r="95">
          <cell r="B95" t="str">
            <v>Itens Componentes dos Custos Diretos do Serviço</v>
          </cell>
        </row>
        <row r="96">
          <cell r="B96">
            <v>0</v>
          </cell>
        </row>
        <row r="97">
          <cell r="B97" t="str">
            <v>Materiais</v>
          </cell>
        </row>
        <row r="98">
          <cell r="B98" t="str">
            <v>Mão-de-Obra Direta</v>
          </cell>
        </row>
        <row r="99">
          <cell r="B99" t="str">
            <v>Outros Custos Diretos</v>
          </cell>
        </row>
        <row r="100">
          <cell r="B100" t="str">
            <v>Custo Direto Total do Serviço</v>
          </cell>
        </row>
        <row r="103">
          <cell r="B103" t="str">
            <v>Bike Park</v>
          </cell>
        </row>
        <row r="104">
          <cell r="B104" t="str">
            <v>Itens Componentes dos Custos Diretos do Serviço</v>
          </cell>
        </row>
        <row r="105">
          <cell r="B105">
            <v>0</v>
          </cell>
        </row>
        <row r="106">
          <cell r="B106" t="str">
            <v>Materiais</v>
          </cell>
        </row>
        <row r="107">
          <cell r="B107" t="str">
            <v>Mão-de-Obra Direta</v>
          </cell>
        </row>
        <row r="108">
          <cell r="B108" t="str">
            <v>Outros Custos Diretos</v>
          </cell>
        </row>
        <row r="109">
          <cell r="B109" t="str">
            <v>Custo Direto Total do Serviço</v>
          </cell>
        </row>
        <row r="112">
          <cell r="B112">
            <v>0</v>
          </cell>
        </row>
        <row r="113">
          <cell r="B113" t="str">
            <v>Itens Componentes dos Custos Diretos do Serviço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 t="str">
            <v>Custo Direto Total do Serviço</v>
          </cell>
        </row>
        <row r="121">
          <cell r="B121">
            <v>0</v>
          </cell>
        </row>
        <row r="122">
          <cell r="B122" t="str">
            <v>Itens Componentes dos Custos Diretos do Serviço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 t="str">
            <v>Custo Direto Total do Serviço</v>
          </cell>
        </row>
        <row r="130">
          <cell r="B130">
            <v>0</v>
          </cell>
        </row>
        <row r="131">
          <cell r="B131" t="str">
            <v>Itens Componentes dos Custos Diretos do Serviço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 t="str">
            <v>Custo Direto Total do Serviço</v>
          </cell>
        </row>
        <row r="139">
          <cell r="B139">
            <v>0</v>
          </cell>
        </row>
        <row r="140">
          <cell r="B140" t="str">
            <v>Itens Componentes dos Custos Diretos do Serviço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 t="str">
            <v>Custo Direto Total do Serviço</v>
          </cell>
        </row>
        <row r="148">
          <cell r="B148">
            <v>0</v>
          </cell>
        </row>
        <row r="149">
          <cell r="B149" t="str">
            <v>Itens Componentes dos Custos Diretos do Serviço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 t="str">
            <v>Custo Direto Total do Serviço</v>
          </cell>
        </row>
        <row r="157">
          <cell r="B157">
            <v>0</v>
          </cell>
        </row>
        <row r="158">
          <cell r="B158" t="str">
            <v>Itens Componentes dos Custos Diretos do Serviço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0</v>
          </cell>
        </row>
        <row r="163">
          <cell r="B163" t="str">
            <v>Custo Direto Total do Serviço</v>
          </cell>
        </row>
        <row r="166">
          <cell r="B166">
            <v>0</v>
          </cell>
        </row>
        <row r="167">
          <cell r="B167" t="str">
            <v>Itens Componentes dos Custos Diretos do Serviço</v>
          </cell>
        </row>
        <row r="168">
          <cell r="B168">
            <v>0</v>
          </cell>
        </row>
        <row r="169">
          <cell r="B169">
            <v>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 t="str">
            <v>Custo Direto Total do Serviço</v>
          </cell>
        </row>
        <row r="175">
          <cell r="B175">
            <v>0</v>
          </cell>
        </row>
        <row r="176">
          <cell r="B176" t="str">
            <v>Itens Componentes dos Custos Diretos do Serviço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 t="str">
            <v>Custo Direto Total do Serviço</v>
          </cell>
        </row>
      </sheetData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5">
          <cell r="H5">
            <v>0.15</v>
          </cell>
        </row>
        <row r="6">
          <cell r="H6">
            <v>0.15</v>
          </cell>
        </row>
        <row r="7">
          <cell r="E7">
            <v>3</v>
          </cell>
          <cell r="H7">
            <v>0.1</v>
          </cell>
        </row>
        <row r="8">
          <cell r="H8">
            <v>0.09</v>
          </cell>
        </row>
        <row r="107">
          <cell r="E107" t="str">
            <v>SP</v>
          </cell>
        </row>
        <row r="111">
          <cell r="B111" t="str">
            <v>Serviços</v>
          </cell>
          <cell r="C111">
            <v>0.14250000000000002</v>
          </cell>
          <cell r="D111">
            <v>0.24</v>
          </cell>
          <cell r="E111">
            <v>6.4999999999999997E-3</v>
          </cell>
          <cell r="F111">
            <v>0.03</v>
          </cell>
          <cell r="G111">
            <v>0.32</v>
          </cell>
          <cell r="H111">
            <v>0.32</v>
          </cell>
          <cell r="I111">
            <v>4.8000000000000001E-2</v>
          </cell>
          <cell r="J111">
            <v>2.8799999999999999E-2</v>
          </cell>
          <cell r="K111">
            <v>1.6500000000000001E-2</v>
          </cell>
          <cell r="L111">
            <v>7.5999999999999998E-2</v>
          </cell>
          <cell r="M111">
            <v>0.15</v>
          </cell>
          <cell r="N111">
            <v>0.1</v>
          </cell>
          <cell r="O111">
            <v>0.09</v>
          </cell>
          <cell r="P111">
            <v>0.05</v>
          </cell>
          <cell r="Q111" t="str">
            <v>Não</v>
          </cell>
          <cell r="R111">
            <v>0</v>
          </cell>
        </row>
        <row r="112">
          <cell r="B112" t="str">
            <v>Transporte</v>
          </cell>
          <cell r="C112">
            <v>0.1125</v>
          </cell>
          <cell r="D112">
            <v>0.24</v>
          </cell>
          <cell r="E112">
            <v>6.4999999999999997E-3</v>
          </cell>
          <cell r="F112">
            <v>0.03</v>
          </cell>
          <cell r="G112">
            <v>0.16</v>
          </cell>
          <cell r="H112">
            <v>0.12</v>
          </cell>
          <cell r="I112">
            <v>2.4E-2</v>
          </cell>
          <cell r="J112">
            <v>1.0799999999999999E-2</v>
          </cell>
          <cell r="K112">
            <v>1.6500000000000001E-2</v>
          </cell>
          <cell r="L112">
            <v>7.5999999999999998E-2</v>
          </cell>
          <cell r="M112">
            <v>0.15</v>
          </cell>
          <cell r="N112">
            <v>0.1</v>
          </cell>
          <cell r="O112">
            <v>0.09</v>
          </cell>
          <cell r="P112">
            <v>0.02</v>
          </cell>
          <cell r="Q112" t="str">
            <v>Não</v>
          </cell>
          <cell r="R112">
            <v>0</v>
          </cell>
        </row>
        <row r="113">
          <cell r="B113" t="str">
            <v>Alimentação</v>
          </cell>
          <cell r="C113">
            <v>0.1245</v>
          </cell>
          <cell r="D113">
            <v>0.24</v>
          </cell>
          <cell r="E113">
            <v>6.4999999999999997E-3</v>
          </cell>
          <cell r="F113">
            <v>0.03</v>
          </cell>
          <cell r="G113">
            <v>0.08</v>
          </cell>
          <cell r="H113">
            <v>0.12</v>
          </cell>
          <cell r="I113">
            <v>1.2E-2</v>
          </cell>
          <cell r="J113">
            <v>1.0799999999999999E-2</v>
          </cell>
          <cell r="K113">
            <v>1.6500000000000001E-2</v>
          </cell>
          <cell r="L113">
            <v>7.5999999999999998E-2</v>
          </cell>
          <cell r="M113">
            <v>0.15</v>
          </cell>
          <cell r="N113">
            <v>0.1</v>
          </cell>
          <cell r="O113">
            <v>0.09</v>
          </cell>
          <cell r="P113">
            <v>0</v>
          </cell>
          <cell r="Q113" t="str">
            <v>Alimentação</v>
          </cell>
          <cell r="R113">
            <v>3.2000000000000001E-2</v>
          </cell>
        </row>
        <row r="114">
          <cell r="B114" t="str">
            <v>Comércio</v>
          </cell>
          <cell r="C114">
            <v>0.27249999999999996</v>
          </cell>
          <cell r="D114">
            <v>0.24</v>
          </cell>
          <cell r="E114">
            <v>6.4999999999999997E-3</v>
          </cell>
          <cell r="F114">
            <v>0.03</v>
          </cell>
          <cell r="G114">
            <v>0.08</v>
          </cell>
          <cell r="H114">
            <v>0.12</v>
          </cell>
          <cell r="I114">
            <v>1.2E-2</v>
          </cell>
          <cell r="J114">
            <v>1.0799999999999999E-2</v>
          </cell>
          <cell r="K114">
            <v>1.6500000000000001E-2</v>
          </cell>
          <cell r="L114">
            <v>7.5999999999999998E-2</v>
          </cell>
          <cell r="M114">
            <v>0.15</v>
          </cell>
          <cell r="N114">
            <v>0.1</v>
          </cell>
          <cell r="O114">
            <v>0.09</v>
          </cell>
          <cell r="P114">
            <v>0</v>
          </cell>
          <cell r="Q114" t="str">
            <v>Produto</v>
          </cell>
          <cell r="R114">
            <v>0.18</v>
          </cell>
        </row>
        <row r="115">
          <cell r="B115" t="str">
            <v>Locações</v>
          </cell>
          <cell r="C115">
            <v>9.2499999999999999E-2</v>
          </cell>
          <cell r="D115">
            <v>0.24</v>
          </cell>
          <cell r="E115">
            <v>6.4999999999999997E-3</v>
          </cell>
          <cell r="F115">
            <v>0.03</v>
          </cell>
          <cell r="G115">
            <v>0.32</v>
          </cell>
          <cell r="H115">
            <v>0.32</v>
          </cell>
          <cell r="I115">
            <v>4.8000000000000001E-2</v>
          </cell>
          <cell r="J115">
            <v>2.8799999999999999E-2</v>
          </cell>
          <cell r="K115">
            <v>1.6500000000000001E-2</v>
          </cell>
          <cell r="L115">
            <v>7.5999999999999998E-2</v>
          </cell>
          <cell r="M115">
            <v>0.15</v>
          </cell>
          <cell r="N115">
            <v>0.1</v>
          </cell>
          <cell r="O115">
            <v>0.09</v>
          </cell>
          <cell r="P115">
            <v>0</v>
          </cell>
          <cell r="Q115" t="str">
            <v>Não</v>
          </cell>
          <cell r="R115">
            <v>0</v>
          </cell>
        </row>
        <row r="116">
          <cell r="B116" t="str">
            <v>Patrocínios</v>
          </cell>
          <cell r="C116">
            <v>9.2499999999999999E-2</v>
          </cell>
          <cell r="D116">
            <v>0.24</v>
          </cell>
          <cell r="E116">
            <v>6.4999999999999997E-3</v>
          </cell>
          <cell r="F116">
            <v>0.03</v>
          </cell>
          <cell r="G116">
            <v>0.32</v>
          </cell>
          <cell r="H116">
            <v>0.32</v>
          </cell>
          <cell r="I116">
            <v>4.8000000000000001E-2</v>
          </cell>
          <cell r="J116">
            <v>2.8799999999999999E-2</v>
          </cell>
          <cell r="K116">
            <v>1.6500000000000001E-2</v>
          </cell>
          <cell r="L116">
            <v>7.5999999999999998E-2</v>
          </cell>
          <cell r="M116">
            <v>0.15</v>
          </cell>
          <cell r="N116">
            <v>0.1</v>
          </cell>
          <cell r="O116">
            <v>0.09</v>
          </cell>
          <cell r="P116">
            <v>0</v>
          </cell>
          <cell r="Q116" t="str">
            <v>Não</v>
          </cell>
          <cell r="R116">
            <v>0</v>
          </cell>
        </row>
        <row r="122">
          <cell r="C122" t="str">
            <v>AC</v>
          </cell>
          <cell r="D122">
            <v>0</v>
          </cell>
          <cell r="E122">
            <v>0.17</v>
          </cell>
        </row>
        <row r="123">
          <cell r="C123" t="str">
            <v>AL</v>
          </cell>
          <cell r="D123">
            <v>0</v>
          </cell>
          <cell r="E123">
            <v>0.18</v>
          </cell>
        </row>
        <row r="124">
          <cell r="C124" t="str">
            <v>AM</v>
          </cell>
          <cell r="D124">
            <v>0</v>
          </cell>
          <cell r="E124">
            <v>0.18</v>
          </cell>
        </row>
        <row r="125">
          <cell r="C125" t="str">
            <v>AP</v>
          </cell>
          <cell r="D125">
            <v>0</v>
          </cell>
          <cell r="E125">
            <v>0.18</v>
          </cell>
        </row>
        <row r="126">
          <cell r="C126" t="str">
            <v>BA</v>
          </cell>
          <cell r="D126">
            <v>0</v>
          </cell>
          <cell r="E126">
            <v>0.18</v>
          </cell>
        </row>
        <row r="127">
          <cell r="C127" t="str">
            <v>CE</v>
          </cell>
          <cell r="D127">
            <v>0</v>
          </cell>
          <cell r="E127">
            <v>0.18</v>
          </cell>
        </row>
        <row r="128">
          <cell r="C128" t="str">
            <v>DF</v>
          </cell>
          <cell r="D128">
            <v>0.02</v>
          </cell>
          <cell r="E128">
            <v>0.18</v>
          </cell>
        </row>
        <row r="129">
          <cell r="C129" t="str">
            <v>ES</v>
          </cell>
          <cell r="D129">
            <v>0</v>
          </cell>
          <cell r="E129">
            <v>0.17</v>
          </cell>
        </row>
        <row r="130">
          <cell r="C130" t="str">
            <v>GO</v>
          </cell>
          <cell r="D130">
            <v>0</v>
          </cell>
          <cell r="E130">
            <v>0.17</v>
          </cell>
        </row>
        <row r="131">
          <cell r="C131" t="str">
            <v>MA</v>
          </cell>
          <cell r="D131">
            <v>0</v>
          </cell>
          <cell r="E131">
            <v>0.18</v>
          </cell>
        </row>
        <row r="132">
          <cell r="C132" t="str">
            <v>MT</v>
          </cell>
          <cell r="D132">
            <v>0</v>
          </cell>
          <cell r="E132">
            <v>0.17</v>
          </cell>
        </row>
        <row r="133">
          <cell r="C133" t="str">
            <v>MS</v>
          </cell>
          <cell r="D133">
            <v>0</v>
          </cell>
          <cell r="E133">
            <v>0.17</v>
          </cell>
        </row>
        <row r="134">
          <cell r="C134" t="str">
            <v>MG</v>
          </cell>
          <cell r="D134">
            <v>0</v>
          </cell>
          <cell r="E134">
            <v>0.18</v>
          </cell>
        </row>
        <row r="135">
          <cell r="C135" t="str">
            <v>PA</v>
          </cell>
          <cell r="D135">
            <v>0</v>
          </cell>
          <cell r="E135">
            <v>0.17</v>
          </cell>
        </row>
        <row r="136">
          <cell r="C136" t="str">
            <v>PB</v>
          </cell>
          <cell r="D136">
            <v>0</v>
          </cell>
          <cell r="E136">
            <v>0.18</v>
          </cell>
        </row>
        <row r="137">
          <cell r="C137" t="str">
            <v>PR</v>
          </cell>
          <cell r="D137">
            <v>0</v>
          </cell>
          <cell r="E137">
            <v>0.18</v>
          </cell>
        </row>
        <row r="138">
          <cell r="C138" t="str">
            <v>PE</v>
          </cell>
          <cell r="D138">
            <v>0</v>
          </cell>
          <cell r="E138">
            <v>0.18</v>
          </cell>
        </row>
        <row r="139">
          <cell r="C139" t="str">
            <v>PI</v>
          </cell>
          <cell r="D139">
            <v>0</v>
          </cell>
          <cell r="E139">
            <v>0.18</v>
          </cell>
        </row>
        <row r="140">
          <cell r="C140" t="str">
            <v>RN</v>
          </cell>
          <cell r="D140">
            <v>0</v>
          </cell>
          <cell r="E140">
            <v>0.18</v>
          </cell>
        </row>
        <row r="141">
          <cell r="C141" t="str">
            <v>RS</v>
          </cell>
          <cell r="D141">
            <v>0</v>
          </cell>
          <cell r="E141">
            <v>0.18</v>
          </cell>
        </row>
        <row r="142">
          <cell r="C142" t="str">
            <v>RJ</v>
          </cell>
          <cell r="D142">
            <v>0</v>
          </cell>
          <cell r="E142">
            <v>0.2</v>
          </cell>
        </row>
        <row r="143">
          <cell r="C143" t="str">
            <v>RO</v>
          </cell>
          <cell r="D143">
            <v>0</v>
          </cell>
          <cell r="E143">
            <v>0.17499999999999999</v>
          </cell>
        </row>
        <row r="144">
          <cell r="C144" t="str">
            <v>RR</v>
          </cell>
          <cell r="D144">
            <v>0</v>
          </cell>
          <cell r="E144">
            <v>0.17</v>
          </cell>
        </row>
        <row r="145">
          <cell r="C145" t="str">
            <v>SC</v>
          </cell>
          <cell r="D145">
            <v>0</v>
          </cell>
          <cell r="E145">
            <v>0.17</v>
          </cell>
        </row>
        <row r="146">
          <cell r="C146" t="str">
            <v>SP</v>
          </cell>
          <cell r="D146">
            <v>3.2000000000000001E-2</v>
          </cell>
          <cell r="E146">
            <v>0.18</v>
          </cell>
        </row>
        <row r="147">
          <cell r="C147" t="str">
            <v>SE</v>
          </cell>
          <cell r="D147">
            <v>0</v>
          </cell>
          <cell r="E147">
            <v>0.18</v>
          </cell>
        </row>
        <row r="148">
          <cell r="C148" t="str">
            <v>TO</v>
          </cell>
          <cell r="D148">
            <v>0</v>
          </cell>
          <cell r="E148">
            <v>0.18</v>
          </cell>
        </row>
      </sheetData>
      <sheetData sheetId="43" refreshError="1"/>
      <sheetData sheetId="44">
        <row r="53">
          <cell r="C53">
            <v>0.1</v>
          </cell>
        </row>
      </sheetData>
      <sheetData sheetId="45">
        <row r="8">
          <cell r="J8">
            <v>0</v>
          </cell>
        </row>
        <row r="12">
          <cell r="C12">
            <v>3.3799999999999997E-2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>
        <row r="2">
          <cell r="A2" t="str">
            <v>Edificações</v>
          </cell>
        </row>
        <row r="3">
          <cell r="A3" t="str">
            <v>Imóveis</v>
          </cell>
        </row>
        <row r="4">
          <cell r="A4" t="str">
            <v>Veículos e embarcações</v>
          </cell>
        </row>
        <row r="5">
          <cell r="A5" t="str">
            <v>Equipamentos e instalações</v>
          </cell>
        </row>
        <row r="6">
          <cell r="A6" t="str">
            <v>Móveis e Utensílios</v>
          </cell>
        </row>
        <row r="7">
          <cell r="A7" t="str">
            <v>TI</v>
          </cell>
        </row>
        <row r="8">
          <cell r="A8" t="str">
            <v>Infraestrutura</v>
          </cell>
        </row>
        <row r="9">
          <cell r="A9" t="str">
            <v>Outros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CC"/>
      <sheetName val="Tabelas WACC &gt;&gt;"/>
      <sheetName val="NTN-B  5 anos"/>
      <sheetName val="Ibovespa Dados Históricos"/>
      <sheetName val="Beta"/>
      <sheetName val="CDC10yr"/>
      <sheetName val="T-bond"/>
      <sheetName val="Returns by year"/>
      <sheetName val="Premissas do Projeto"/>
      <sheetName val="Capa"/>
      <sheetName val="Premissas"/>
      <sheetName val="Bases"/>
      <sheetName val="Quadro Atual x Quadro Projetado"/>
      <sheetName val="Input Receitas"/>
      <sheetName val="COSIP"/>
      <sheetName val="Consumo Energia"/>
      <sheetName val="Eficiência"/>
      <sheetName val="Input CAPEX Outros"/>
      <sheetName val="Input CAPEX - Lumi+Tele + NIG"/>
      <sheetName val="Resumo CAPEX"/>
      <sheetName val="Depreciação"/>
      <sheetName val="FCL"/>
      <sheetName val="Input OPEX"/>
      <sheetName val="Painel - Resumo"/>
      <sheetName val="Seguros"/>
      <sheetName val="Resumos1 "/>
      <sheetName val="Resumos 2"/>
      <sheetName val="Resumos 3"/>
      <sheetName val="Resumos 4"/>
      <sheetName val="NCG"/>
      <sheetName val="Tributário"/>
      <sheetName val="Tributário (Contábil)"/>
      <sheetName val="Planilha1"/>
      <sheetName val="FCT"/>
      <sheetName val="DRE (Contábil)"/>
      <sheetName val="Cálculo Complementares"/>
      <sheetName val="DRE"/>
      <sheetName val="Base FC"/>
      <sheetName val="Balanço"/>
      <sheetName val="DFC"/>
      <sheetName val="Financiamento LP"/>
      <sheetName val="Financiamento CP + Resumo"/>
      <sheetName val="Depreciação por família"/>
      <sheetName val="FinCP Financiamentos"/>
      <sheetName val="Quadros Resumos &gt;&gt;"/>
      <sheetName val="Balanço - Anual"/>
      <sheetName val="DRE - Anual"/>
      <sheetName val="Resumo Invest. - Anual"/>
      <sheetName val="Resumo Operac. - Anual"/>
      <sheetName val="FCL - Anual"/>
      <sheetName val="DRE (Contábil) - Anual"/>
      <sheetName val="PPP ILUMINAÇÃO PÚBLICA PIRAQ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RONOG.FÍSICO-FINANCEIRO"/>
      <sheetName val="CRONOGRAMA FÍSICO"/>
      <sheetName val="CRONOGRAMA FINANCEIRO"/>
      <sheetName val="Planilha de Orçamento"/>
      <sheetName val="Tabela de Listas"/>
      <sheetName val="INSUMOS"/>
      <sheetName val="Lista Mestra"/>
      <sheetName val="Composições Unitárias"/>
      <sheetName val="CURVA ABC"/>
      <sheetName val="Projetos e A.C."/>
      <sheetName val="Encargos Sociais"/>
      <sheetName val="BDI Detalhado"/>
      <sheetName val="Insumos PLEO"/>
      <sheetName val="Serviços PLEO"/>
      <sheetName val="Insumos ITUFES"/>
      <sheetName val="Serviços ITUFES"/>
      <sheetName val="Insumos SINAPI"/>
      <sheetName val="Serviços SINAPI"/>
      <sheetName val="Insumos PINI"/>
      <sheetName val="Modelo instalações"/>
      <sheetName val="INCC"/>
      <sheetName val="CIF"/>
      <sheetName val="R$ - MONOBLOCOS"/>
      <sheetName val="Custo direto de fabricação"/>
      <sheetName val="Composições Peças"/>
      <sheetName val="Insumos Monobloco"/>
      <sheetName val="Máquinas e MO - Monobloco"/>
      <sheetName val="Lista Dados dos Monoblocos"/>
      <sheetName val="INFORMATIVO"/>
      <sheetName val="MULTIPLICADORES"/>
    </sheetNames>
    <sheetDataSet>
      <sheetData sheetId="0">
        <row r="64">
          <cell r="E64">
            <v>1304</v>
          </cell>
        </row>
        <row r="74">
          <cell r="E74">
            <v>17509.87</v>
          </cell>
        </row>
      </sheetData>
      <sheetData sheetId="1"/>
      <sheetData sheetId="2"/>
      <sheetData sheetId="3" refreshError="1"/>
      <sheetData sheetId="4">
        <row r="4">
          <cell r="AD4">
            <v>42181012.961284094</v>
          </cell>
        </row>
        <row r="10">
          <cell r="C10" t="str">
            <v>.</v>
          </cell>
        </row>
        <row r="4078">
          <cell r="R4078">
            <v>1</v>
          </cell>
        </row>
      </sheetData>
      <sheetData sheetId="5" refreshError="1"/>
      <sheetData sheetId="6">
        <row r="6">
          <cell r="T6">
            <v>1</v>
          </cell>
        </row>
        <row r="18">
          <cell r="U18">
            <v>0.56999999999999995</v>
          </cell>
          <cell r="Y18">
            <v>0.32</v>
          </cell>
        </row>
        <row r="23">
          <cell r="U23">
            <v>0.08</v>
          </cell>
          <cell r="Y23">
            <v>0.97</v>
          </cell>
        </row>
      </sheetData>
      <sheetData sheetId="7">
        <row r="812">
          <cell r="DB812">
            <v>495917.02126981132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2">
          <cell r="B52">
            <v>164</v>
          </cell>
        </row>
        <row r="68">
          <cell r="B68">
            <v>491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lanilha"/>
      <sheetName val="Cotação"/>
      <sheetName val="Sumário"/>
      <sheetName val="CAPEX"/>
      <sheetName val="Mão de Obra"/>
      <sheetName val="OPEX"/>
      <sheetName val="Sizing"/>
      <sheetName val="DFP"/>
      <sheetName val="Custos Infra TI"/>
      <sheetName val="Distribuição Mão de Obra"/>
      <sheetName val="Parametros"/>
      <sheetName val="Memoria"/>
      <sheetName val="KTM"/>
      <sheetName val="Calculo Custo CLT"/>
      <sheetName val="Emails"/>
      <sheetName val="MO"/>
      <sheetName val="Custos Adicionais"/>
      <sheetName val="Contas RV"/>
      <sheetName val="Inv SiglaTCI"/>
      <sheetName val="Plan2"/>
      <sheetName val="Plan1"/>
    </sheetNames>
    <sheetDataSet>
      <sheetData sheetId="0" refreshError="1"/>
      <sheetData sheetId="1" refreshError="1"/>
      <sheetData sheetId="2">
        <row r="15">
          <cell r="C15">
            <v>0.14250000000000002</v>
          </cell>
        </row>
        <row r="16">
          <cell r="C16">
            <v>1.6500000000000001E-2</v>
          </cell>
        </row>
        <row r="17">
          <cell r="C17">
            <v>7.5999999999999998E-2</v>
          </cell>
        </row>
        <row r="18">
          <cell r="C18">
            <v>0.05</v>
          </cell>
        </row>
        <row r="20">
          <cell r="C20">
            <v>0</v>
          </cell>
        </row>
        <row r="24">
          <cell r="C24">
            <v>0</v>
          </cell>
        </row>
        <row r="25">
          <cell r="C25">
            <v>0.05</v>
          </cell>
        </row>
        <row r="29">
          <cell r="C29">
            <v>0</v>
          </cell>
        </row>
        <row r="30">
          <cell r="C30">
            <v>1.7</v>
          </cell>
        </row>
        <row r="31">
          <cell r="C31">
            <v>2.2999999999999998</v>
          </cell>
        </row>
        <row r="33">
          <cell r="C33">
            <v>60</v>
          </cell>
        </row>
        <row r="92">
          <cell r="B92" t="str">
            <v>SAÚDE</v>
          </cell>
        </row>
        <row r="93">
          <cell r="B93" t="str">
            <v>GOVERNO</v>
          </cell>
        </row>
        <row r="94">
          <cell r="B94" t="str">
            <v>CORPORATE</v>
          </cell>
        </row>
        <row r="95">
          <cell r="B95" t="str">
            <v>FINANCE</v>
          </cell>
        </row>
        <row r="96">
          <cell r="B96" t="str">
            <v>OIL &amp; GAS</v>
          </cell>
        </row>
        <row r="124">
          <cell r="C124">
            <v>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C5">
            <v>1.2999999999999999E-2</v>
          </cell>
        </row>
        <row r="6">
          <cell r="C6">
            <v>36</v>
          </cell>
        </row>
        <row r="7">
          <cell r="C7">
            <v>2.5000000000000001E-2</v>
          </cell>
        </row>
        <row r="8">
          <cell r="C8">
            <v>1.4E-2</v>
          </cell>
        </row>
        <row r="20">
          <cell r="C20">
            <v>22</v>
          </cell>
        </row>
        <row r="28">
          <cell r="C28">
            <v>125.95</v>
          </cell>
        </row>
        <row r="29">
          <cell r="C29">
            <v>0.62906666666666677</v>
          </cell>
        </row>
        <row r="30">
          <cell r="C30">
            <v>0.10352777777777776</v>
          </cell>
        </row>
        <row r="31">
          <cell r="C31">
            <v>8.3299999999999999E-2</v>
          </cell>
        </row>
        <row r="35">
          <cell r="C35">
            <v>0</v>
          </cell>
        </row>
        <row r="36">
          <cell r="C36">
            <v>132</v>
          </cell>
        </row>
        <row r="37">
          <cell r="C37">
            <v>0</v>
          </cell>
        </row>
        <row r="41">
          <cell r="C41">
            <v>336.6</v>
          </cell>
        </row>
        <row r="45">
          <cell r="C45">
            <v>66.28</v>
          </cell>
        </row>
        <row r="46">
          <cell r="C46">
            <v>0.25</v>
          </cell>
        </row>
        <row r="48">
          <cell r="C48">
            <v>0</v>
          </cell>
        </row>
        <row r="49">
          <cell r="C49">
            <v>66.28</v>
          </cell>
        </row>
        <row r="51">
          <cell r="C51" t="str">
            <v>Custo TCI</v>
          </cell>
        </row>
        <row r="54">
          <cell r="C54">
            <v>13.6</v>
          </cell>
        </row>
        <row r="55">
          <cell r="C55">
            <v>0.5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13.6</v>
          </cell>
        </row>
        <row r="60">
          <cell r="C60">
            <v>13.6</v>
          </cell>
        </row>
        <row r="62">
          <cell r="C62" t="str">
            <v>Recurso Paga (Dedução)</v>
          </cell>
        </row>
        <row r="65">
          <cell r="C65">
            <v>10</v>
          </cell>
        </row>
        <row r="66">
          <cell r="C66">
            <v>0.1</v>
          </cell>
        </row>
        <row r="67">
          <cell r="C67">
            <v>15.3</v>
          </cell>
        </row>
        <row r="69">
          <cell r="C69">
            <v>6</v>
          </cell>
        </row>
        <row r="70">
          <cell r="C70">
            <v>0.06</v>
          </cell>
        </row>
        <row r="71">
          <cell r="C71">
            <v>0.06</v>
          </cell>
        </row>
        <row r="74">
          <cell r="C74">
            <v>0</v>
          </cell>
        </row>
        <row r="75">
          <cell r="C75">
            <v>0</v>
          </cell>
        </row>
        <row r="78">
          <cell r="C78">
            <v>0</v>
          </cell>
        </row>
        <row r="79">
          <cell r="C79">
            <v>0</v>
          </cell>
        </row>
        <row r="82">
          <cell r="C82">
            <v>0</v>
          </cell>
        </row>
        <row r="83">
          <cell r="C83">
            <v>0</v>
          </cell>
        </row>
        <row r="98">
          <cell r="K98">
            <v>0.06</v>
          </cell>
          <cell r="N98">
            <v>5</v>
          </cell>
        </row>
        <row r="99">
          <cell r="K99">
            <v>0.06</v>
          </cell>
          <cell r="N99">
            <v>8</v>
          </cell>
        </row>
        <row r="100">
          <cell r="K100">
            <v>0.06</v>
          </cell>
          <cell r="N100">
            <v>8</v>
          </cell>
        </row>
        <row r="101">
          <cell r="K101">
            <v>0.06</v>
          </cell>
          <cell r="N101">
            <v>8</v>
          </cell>
        </row>
        <row r="102">
          <cell r="K102">
            <v>0.06</v>
          </cell>
          <cell r="N102">
            <v>8</v>
          </cell>
        </row>
        <row r="103">
          <cell r="K103">
            <v>0.06</v>
          </cell>
          <cell r="N103">
            <v>5</v>
          </cell>
        </row>
        <row r="104">
          <cell r="K104">
            <v>0.06</v>
          </cell>
          <cell r="N104">
            <v>4</v>
          </cell>
        </row>
        <row r="105">
          <cell r="K105">
            <v>0.06</v>
          </cell>
          <cell r="N105">
            <v>8</v>
          </cell>
        </row>
        <row r="106">
          <cell r="K106">
            <v>0.06</v>
          </cell>
          <cell r="N106">
            <v>4</v>
          </cell>
        </row>
        <row r="107">
          <cell r="K107">
            <v>0.06</v>
          </cell>
          <cell r="N107">
            <v>2</v>
          </cell>
        </row>
        <row r="108">
          <cell r="K108">
            <v>0.06</v>
          </cell>
          <cell r="N108">
            <v>8</v>
          </cell>
        </row>
      </sheetData>
      <sheetData sheetId="11">
        <row r="2">
          <cell r="C2">
            <v>700</v>
          </cell>
        </row>
        <row r="3">
          <cell r="C3">
            <v>800</v>
          </cell>
        </row>
        <row r="4">
          <cell r="C4">
            <v>2400</v>
          </cell>
        </row>
        <row r="22">
          <cell r="C22">
            <v>5000</v>
          </cell>
        </row>
      </sheetData>
      <sheetData sheetId="12" refreshError="1"/>
      <sheetData sheetId="13">
        <row r="8">
          <cell r="D8">
            <v>0</v>
          </cell>
          <cell r="R8">
            <v>0</v>
          </cell>
        </row>
        <row r="9">
          <cell r="D9">
            <v>3200</v>
          </cell>
          <cell r="R9">
            <v>3200</v>
          </cell>
        </row>
        <row r="10">
          <cell r="D10">
            <v>920</v>
          </cell>
          <cell r="R10">
            <v>920</v>
          </cell>
        </row>
        <row r="11">
          <cell r="D11">
            <v>750</v>
          </cell>
          <cell r="R11">
            <v>750</v>
          </cell>
        </row>
        <row r="12">
          <cell r="D12">
            <v>0</v>
          </cell>
          <cell r="R12">
            <v>0</v>
          </cell>
        </row>
        <row r="13">
          <cell r="D13">
            <v>3200</v>
          </cell>
          <cell r="R13">
            <v>3200</v>
          </cell>
        </row>
        <row r="14">
          <cell r="D14">
            <v>920</v>
          </cell>
          <cell r="R14">
            <v>920</v>
          </cell>
        </row>
        <row r="15">
          <cell r="D15">
            <v>750</v>
          </cell>
          <cell r="R15">
            <v>750</v>
          </cell>
        </row>
        <row r="16">
          <cell r="D16">
            <v>0</v>
          </cell>
          <cell r="R16">
            <v>0</v>
          </cell>
        </row>
        <row r="17">
          <cell r="D17">
            <v>3200</v>
          </cell>
          <cell r="R17">
            <v>3200</v>
          </cell>
        </row>
        <row r="18">
          <cell r="D18">
            <v>920</v>
          </cell>
          <cell r="R18">
            <v>920</v>
          </cell>
        </row>
        <row r="19">
          <cell r="D19">
            <v>750</v>
          </cell>
          <cell r="R19">
            <v>750</v>
          </cell>
        </row>
        <row r="20">
          <cell r="D20">
            <v>0</v>
          </cell>
          <cell r="R20">
            <v>0</v>
          </cell>
        </row>
        <row r="21">
          <cell r="D21">
            <v>3200</v>
          </cell>
          <cell r="R21">
            <v>3200</v>
          </cell>
        </row>
        <row r="22">
          <cell r="D22">
            <v>920</v>
          </cell>
          <cell r="R22">
            <v>920</v>
          </cell>
        </row>
        <row r="23">
          <cell r="D23">
            <v>750</v>
          </cell>
          <cell r="R23">
            <v>750</v>
          </cell>
        </row>
        <row r="24">
          <cell r="D24">
            <v>0</v>
          </cell>
          <cell r="R24">
            <v>0</v>
          </cell>
        </row>
        <row r="25">
          <cell r="D25">
            <v>1300</v>
          </cell>
          <cell r="R25">
            <v>1300</v>
          </cell>
        </row>
        <row r="26">
          <cell r="D26">
            <v>920</v>
          </cell>
          <cell r="R26">
            <v>920</v>
          </cell>
        </row>
        <row r="27">
          <cell r="D27">
            <v>750</v>
          </cell>
          <cell r="R27">
            <v>750</v>
          </cell>
        </row>
        <row r="28">
          <cell r="D28">
            <v>0</v>
          </cell>
          <cell r="R28">
            <v>0</v>
          </cell>
        </row>
        <row r="29">
          <cell r="D29">
            <v>2000</v>
          </cell>
          <cell r="R29">
            <v>2000</v>
          </cell>
        </row>
        <row r="30">
          <cell r="D30">
            <v>0</v>
          </cell>
          <cell r="R30">
            <v>0</v>
          </cell>
        </row>
        <row r="31">
          <cell r="D31">
            <v>2000</v>
          </cell>
          <cell r="R31">
            <v>2000</v>
          </cell>
        </row>
        <row r="32">
          <cell r="D32">
            <v>920</v>
          </cell>
          <cell r="R32">
            <v>920</v>
          </cell>
        </row>
        <row r="33">
          <cell r="D33">
            <v>0</v>
          </cell>
          <cell r="R33">
            <v>0</v>
          </cell>
        </row>
        <row r="34">
          <cell r="D34">
            <v>5500</v>
          </cell>
          <cell r="R34">
            <v>5500</v>
          </cell>
        </row>
        <row r="35">
          <cell r="D35">
            <v>14000</v>
          </cell>
          <cell r="R35">
            <v>14000</v>
          </cell>
        </row>
        <row r="36">
          <cell r="D36">
            <v>2500</v>
          </cell>
          <cell r="R36">
            <v>2500</v>
          </cell>
        </row>
        <row r="37">
          <cell r="D37">
            <v>0</v>
          </cell>
          <cell r="R37">
            <v>0</v>
          </cell>
        </row>
        <row r="38">
          <cell r="D38">
            <v>2000</v>
          </cell>
          <cell r="R38">
            <v>2000</v>
          </cell>
        </row>
        <row r="39">
          <cell r="D39">
            <v>850</v>
          </cell>
          <cell r="R39">
            <v>850</v>
          </cell>
        </row>
        <row r="40">
          <cell r="D40">
            <v>0</v>
          </cell>
          <cell r="R40">
            <v>0</v>
          </cell>
        </row>
        <row r="41">
          <cell r="D41">
            <v>0</v>
          </cell>
          <cell r="R41">
            <v>0</v>
          </cell>
        </row>
        <row r="42">
          <cell r="D42">
            <v>0</v>
          </cell>
          <cell r="R42">
            <v>0</v>
          </cell>
        </row>
        <row r="43">
          <cell r="D43">
            <v>850</v>
          </cell>
          <cell r="R43">
            <v>850</v>
          </cell>
        </row>
        <row r="44">
          <cell r="D44">
            <v>850</v>
          </cell>
          <cell r="R44">
            <v>850</v>
          </cell>
        </row>
        <row r="45">
          <cell r="D45">
            <v>0</v>
          </cell>
          <cell r="R45">
            <v>0</v>
          </cell>
        </row>
        <row r="46">
          <cell r="D46">
            <v>3000</v>
          </cell>
          <cell r="R46">
            <v>3000</v>
          </cell>
        </row>
        <row r="47">
          <cell r="D47">
            <v>1500</v>
          </cell>
          <cell r="R47">
            <v>1500</v>
          </cell>
        </row>
        <row r="48">
          <cell r="D48">
            <v>1500</v>
          </cell>
          <cell r="R48">
            <v>1500</v>
          </cell>
        </row>
        <row r="49">
          <cell r="D49">
            <v>3000</v>
          </cell>
          <cell r="R49">
            <v>3000</v>
          </cell>
        </row>
        <row r="50">
          <cell r="D50">
            <v>0</v>
          </cell>
          <cell r="R50">
            <v>0</v>
          </cell>
        </row>
        <row r="51">
          <cell r="D51">
            <v>0</v>
          </cell>
          <cell r="R51">
            <v>0</v>
          </cell>
        </row>
        <row r="52">
          <cell r="D52">
            <v>0</v>
          </cell>
          <cell r="R52">
            <v>0</v>
          </cell>
        </row>
        <row r="53">
          <cell r="D53">
            <v>0</v>
          </cell>
          <cell r="R53">
            <v>0</v>
          </cell>
        </row>
        <row r="54">
          <cell r="D54">
            <v>0</v>
          </cell>
          <cell r="R54">
            <v>0</v>
          </cell>
        </row>
        <row r="55">
          <cell r="D55">
            <v>0</v>
          </cell>
          <cell r="R55">
            <v>0</v>
          </cell>
        </row>
        <row r="56">
          <cell r="D56">
            <v>0</v>
          </cell>
          <cell r="R56">
            <v>0</v>
          </cell>
        </row>
        <row r="57">
          <cell r="D57">
            <v>0</v>
          </cell>
          <cell r="R57">
            <v>0</v>
          </cell>
        </row>
        <row r="58">
          <cell r="D58">
            <v>0</v>
          </cell>
          <cell r="R58">
            <v>0</v>
          </cell>
        </row>
        <row r="59">
          <cell r="D59">
            <v>0</v>
          </cell>
          <cell r="R59">
            <v>0</v>
          </cell>
        </row>
        <row r="60">
          <cell r="D60">
            <v>0</v>
          </cell>
          <cell r="R60">
            <v>0</v>
          </cell>
        </row>
        <row r="61">
          <cell r="D61">
            <v>0</v>
          </cell>
          <cell r="R61">
            <v>0</v>
          </cell>
        </row>
        <row r="62">
          <cell r="D62">
            <v>0</v>
          </cell>
          <cell r="R62">
            <v>0</v>
          </cell>
        </row>
        <row r="63">
          <cell r="D63">
            <v>0</v>
          </cell>
          <cell r="R63">
            <v>0</v>
          </cell>
        </row>
        <row r="64">
          <cell r="D64">
            <v>0</v>
          </cell>
          <cell r="R64">
            <v>0</v>
          </cell>
        </row>
        <row r="65">
          <cell r="D65">
            <v>0</v>
          </cell>
          <cell r="R65">
            <v>0</v>
          </cell>
        </row>
        <row r="66">
          <cell r="D66">
            <v>0</v>
          </cell>
          <cell r="R66">
            <v>0</v>
          </cell>
        </row>
        <row r="67">
          <cell r="D67">
            <v>0</v>
          </cell>
          <cell r="R67">
            <v>0</v>
          </cell>
        </row>
        <row r="68">
          <cell r="D68">
            <v>0</v>
          </cell>
          <cell r="R68">
            <v>0</v>
          </cell>
        </row>
        <row r="69">
          <cell r="D69">
            <v>0</v>
          </cell>
          <cell r="R69">
            <v>0</v>
          </cell>
        </row>
        <row r="70">
          <cell r="D70">
            <v>0</v>
          </cell>
          <cell r="R7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-Atual.24.04.0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omparativo de Mercado"/>
      <sheetName val="Capa Simulador"/>
      <sheetName val="FLUXO + DRE  Original 20 anos"/>
      <sheetName val="Fatores 20 anos"/>
      <sheetName val="Prorrogação Fluxo 29 anos"/>
      <sheetName val="Prorrogação DRE 29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TEBE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1º Reequilíbrio - Receitas+COFINS+PIS</v>
          </cell>
          <cell r="G67">
            <v>-7095.8332157358036</v>
          </cell>
          <cell r="H67">
            <v>-37260.049380658973</v>
          </cell>
          <cell r="I67">
            <v>0.13354321432380231</v>
          </cell>
        </row>
        <row r="68">
          <cell r="B68" t="str">
            <v>FATOR 2</v>
          </cell>
          <cell r="C68" t="str">
            <v>Parcelamento de Reajuste Tarifário - Julho 2003</v>
          </cell>
          <cell r="G68">
            <v>-132.39474470268942</v>
          </cell>
          <cell r="H68">
            <v>-695.20161697464789</v>
          </cell>
          <cell r="I68">
            <v>0.20095179847485328</v>
          </cell>
        </row>
        <row r="69">
          <cell r="B69" t="str">
            <v>FATOR 3</v>
          </cell>
          <cell r="C69" t="str">
            <v>1ª Adequação de Investimentos</v>
          </cell>
          <cell r="G69">
            <v>7340.3797089265454</v>
          </cell>
          <cell r="H69">
            <v>38544.157128843857</v>
          </cell>
          <cell r="I69">
            <v>0.32776232815137124</v>
          </cell>
        </row>
        <row r="70">
          <cell r="B70" t="str">
            <v>FATOR 4</v>
          </cell>
          <cell r="C70" t="str">
            <v>2ª Adequação de Investimentos</v>
          </cell>
          <cell r="G70">
            <v>-339.34997848369534</v>
          </cell>
          <cell r="H70">
            <v>-1781.9185670243951</v>
          </cell>
          <cell r="I70">
            <v>0.19884536202145106</v>
          </cell>
        </row>
        <row r="71">
          <cell r="B71" t="str">
            <v>FATOR 5</v>
          </cell>
          <cell r="C71" t="str">
            <v>Majoração de COFINS</v>
          </cell>
          <cell r="G71">
            <v>-533.66559293607872</v>
          </cell>
          <cell r="H71">
            <v>-2802.2651802836981</v>
          </cell>
          <cell r="I71">
            <v>0.19675885765369922</v>
          </cell>
        </row>
        <row r="72">
          <cell r="B72" t="str">
            <v>FATOR 6</v>
          </cell>
          <cell r="C72" t="str">
            <v>Majoração do PIS</v>
          </cell>
          <cell r="G72">
            <v>-25.030657244900151</v>
          </cell>
          <cell r="H72">
            <v>-131.43537856936769</v>
          </cell>
          <cell r="I72">
            <v>0.20207561886214545</v>
          </cell>
        </row>
        <row r="73">
          <cell r="B73" t="str">
            <v>FATOR 7</v>
          </cell>
          <cell r="C73" t="str">
            <v>Alteração do ISSQN</v>
          </cell>
          <cell r="G73">
            <v>-1139.10927523488</v>
          </cell>
          <cell r="H73">
            <v>-5981.4353797233553</v>
          </cell>
          <cell r="I73">
            <v>0.19003801664196485</v>
          </cell>
        </row>
        <row r="74">
          <cell r="B74" t="str">
            <v>FATOR 8</v>
          </cell>
          <cell r="C74" t="str">
            <v>3ª Adequação - Investimentos</v>
          </cell>
          <cell r="G74">
            <v>661.45198081494823</v>
          </cell>
          <cell r="H74">
            <v>3473.2684265245966</v>
          </cell>
          <cell r="I74">
            <v>0.20945940392164439</v>
          </cell>
        </row>
        <row r="75">
          <cell r="B75" t="str">
            <v>FATOR 9</v>
          </cell>
          <cell r="C75" t="str">
            <v>Redução de pagamento do Ônus Fixo</v>
          </cell>
          <cell r="G75">
            <v>133.37577095264731</v>
          </cell>
          <cell r="H75">
            <v>700.35296219455711</v>
          </cell>
          <cell r="I75">
            <v>0.20372928159262807</v>
          </cell>
        </row>
        <row r="76">
          <cell r="B76" t="str">
            <v>FATOR 10</v>
          </cell>
          <cell r="C76">
            <v>0</v>
          </cell>
          <cell r="G76">
            <v>3.8767462324097654E-12</v>
          </cell>
          <cell r="H76">
            <v>2.035670113208727E-11</v>
          </cell>
          <cell r="I76">
            <v>0.20233826697728008</v>
          </cell>
        </row>
        <row r="77">
          <cell r="B77" t="str">
            <v>FATOR 11</v>
          </cell>
          <cell r="C77">
            <v>0</v>
          </cell>
          <cell r="G77">
            <v>3.8767462324097654E-12</v>
          </cell>
          <cell r="H77">
            <v>2.035670113208727E-11</v>
          </cell>
          <cell r="I77">
            <v>0.20233826697728008</v>
          </cell>
        </row>
        <row r="78">
          <cell r="B78" t="str">
            <v>FATOR 12</v>
          </cell>
          <cell r="C78">
            <v>0</v>
          </cell>
          <cell r="G78">
            <v>3.8767462324097654E-12</v>
          </cell>
          <cell r="H78">
            <v>2.035670113208727E-11</v>
          </cell>
          <cell r="I78">
            <v>0.20233826697728008</v>
          </cell>
        </row>
        <row r="79">
          <cell r="B79" t="str">
            <v>FATOR 13</v>
          </cell>
          <cell r="C79">
            <v>0</v>
          </cell>
          <cell r="G79">
            <v>3.8767462324097654E-12</v>
          </cell>
          <cell r="H79">
            <v>2.035670113208727E-11</v>
          </cell>
          <cell r="I79">
            <v>0.20233826697728008</v>
          </cell>
        </row>
        <row r="80">
          <cell r="B80" t="str">
            <v>FATOR 14</v>
          </cell>
          <cell r="C80">
            <v>0</v>
          </cell>
          <cell r="G80">
            <v>3.8767462324097654E-12</v>
          </cell>
          <cell r="H80">
            <v>2.035670113208727E-11</v>
          </cell>
          <cell r="I80">
            <v>0.20233826697728008</v>
          </cell>
        </row>
        <row r="81">
          <cell r="B81" t="str">
            <v>FATOR 15</v>
          </cell>
          <cell r="C81">
            <v>0</v>
          </cell>
          <cell r="G81">
            <v>3.8767462324097654E-12</v>
          </cell>
          <cell r="H81">
            <v>2.035670113208727E-11</v>
          </cell>
          <cell r="I81">
            <v>0.20233826697728008</v>
          </cell>
        </row>
        <row r="82">
          <cell r="B82" t="str">
            <v>TOTAL GERAL</v>
          </cell>
          <cell r="G82">
            <v>-1130.176003643883</v>
          </cell>
          <cell r="H82">
            <v>-5934.5269856713066</v>
          </cell>
          <cell r="I82">
            <v>0.18474435310345066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27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0.20233826697728008</v>
          </cell>
        </row>
        <row r="98">
          <cell r="B98" t="str">
            <v>TIR Resultante dos Desequilibrio no Contrato Original (ao ano)</v>
          </cell>
          <cell r="J98">
            <v>0.18474435310345066</v>
          </cell>
        </row>
        <row r="100">
          <cell r="B100" t="str">
            <v>Diferença entre a TIR Original x TIR Desequilibrios</v>
          </cell>
          <cell r="J100">
            <v>-1.7593913873829414E-2</v>
          </cell>
        </row>
        <row r="102">
          <cell r="B102" t="str">
            <v>TIR Resultante das Alternativas Utilizadas para o Reequilibrio (ao ano)</v>
          </cell>
          <cell r="J102">
            <v>0.2023838002243197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3.8767462324097654E-12</v>
          </cell>
          <cell r="G136">
            <v>0.20233826697728008</v>
          </cell>
          <cell r="H136">
            <v>-10661.322015000002</v>
          </cell>
          <cell r="I136">
            <v>-1397.4164949999977</v>
          </cell>
          <cell r="J136">
            <v>-4197.0290050000003</v>
          </cell>
          <cell r="K136">
            <v>-209.85901999999987</v>
          </cell>
          <cell r="L136">
            <v>5927.0457299999998</v>
          </cell>
          <cell r="M136">
            <v>4960.9413800000002</v>
          </cell>
          <cell r="N136">
            <v>4394.2356600000021</v>
          </cell>
          <cell r="O136">
            <v>-457.22938499999873</v>
          </cell>
          <cell r="P136">
            <v>208.80238000000099</v>
          </cell>
          <cell r="Q136">
            <v>6690.3230000000003</v>
          </cell>
          <cell r="R136">
            <v>1640.3524750000033</v>
          </cell>
          <cell r="S136">
            <v>9072.5808050000014</v>
          </cell>
          <cell r="T136">
            <v>9650.467990000001</v>
          </cell>
          <cell r="U136">
            <v>10568.066075000001</v>
          </cell>
          <cell r="V136">
            <v>11679.659374999999</v>
          </cell>
          <cell r="W136">
            <v>11335.195395000002</v>
          </cell>
          <cell r="X136">
            <v>14070.37845</v>
          </cell>
          <cell r="Y136">
            <v>12208.944674999999</v>
          </cell>
          <cell r="Z136">
            <v>14795.037710000001</v>
          </cell>
          <cell r="AA136">
            <v>16728.171869999998</v>
          </cell>
        </row>
        <row r="137">
          <cell r="B137" t="str">
            <v>(+)Desequilibrio do Projeto Original (a)</v>
          </cell>
        </row>
        <row r="138">
          <cell r="B138" t="str">
            <v>1º Reequilíbrio - Receitas+COFINS+PIS</v>
          </cell>
        </row>
        <row r="139">
          <cell r="B139" t="str">
            <v>Fluxo de Caixa do Fator</v>
          </cell>
          <cell r="H139">
            <v>-698.82506294938025</v>
          </cell>
          <cell r="I139">
            <v>-1433.1178728405398</v>
          </cell>
          <cell r="J139">
            <v>-1474.4325007610796</v>
          </cell>
          <cell r="K139">
            <v>-1516.9504571463995</v>
          </cell>
          <cell r="L139">
            <v>-1560.6943247444815</v>
          </cell>
          <cell r="M139">
            <v>-1606.1914288</v>
          </cell>
          <cell r="N139">
            <v>-1652.0160320085395</v>
          </cell>
          <cell r="O139">
            <v>-1699.6725332697415</v>
          </cell>
          <cell r="P139">
            <v>-1748.7067793869594</v>
          </cell>
          <cell r="Q139">
            <v>-1799.1598597851996</v>
          </cell>
          <cell r="R139">
            <v>-1851.0742444941395</v>
          </cell>
          <cell r="S139">
            <v>-1904.4872098401397</v>
          </cell>
          <cell r="T139">
            <v>-1959.4491478940204</v>
          </cell>
          <cell r="U139">
            <v>-2016.0024958139195</v>
          </cell>
          <cell r="V139">
            <v>-2074.1913672065211</v>
          </cell>
          <cell r="W139">
            <v>-2134.0625711447792</v>
          </cell>
          <cell r="X139">
            <v>-2195.6711674581998</v>
          </cell>
          <cell r="Y139">
            <v>-2259.0636365043406</v>
          </cell>
          <cell r="Z139">
            <v>-2324.2900087670805</v>
          </cell>
          <cell r="AA139">
            <v>-2391.4080724137402</v>
          </cell>
        </row>
        <row r="140">
          <cell r="B140" t="str">
            <v>Somatoria com Projeto Original</v>
          </cell>
          <cell r="F140">
            <v>-7095.8332157358036</v>
          </cell>
          <cell r="G140">
            <v>0.13354321432380231</v>
          </cell>
          <cell r="H140">
            <v>-11360.147077949381</v>
          </cell>
          <cell r="I140">
            <v>-2830.5343678405375</v>
          </cell>
          <cell r="J140">
            <v>-5671.4615057610799</v>
          </cell>
          <cell r="K140">
            <v>-1726.8094771463993</v>
          </cell>
          <cell r="L140">
            <v>4366.3514052555183</v>
          </cell>
          <cell r="M140">
            <v>3354.7499512000004</v>
          </cell>
          <cell r="N140">
            <v>2742.2196279914624</v>
          </cell>
          <cell r="O140">
            <v>-2156.9019182697402</v>
          </cell>
          <cell r="P140">
            <v>-1539.9043993869584</v>
          </cell>
          <cell r="Q140">
            <v>4891.1631402148005</v>
          </cell>
          <cell r="R140">
            <v>-210.7217694941362</v>
          </cell>
          <cell r="S140">
            <v>7168.0935951598622</v>
          </cell>
          <cell r="T140">
            <v>7691.0188421059811</v>
          </cell>
          <cell r="U140">
            <v>8552.0635791860805</v>
          </cell>
          <cell r="V140">
            <v>9605.468007793479</v>
          </cell>
          <cell r="W140">
            <v>9201.1328238552233</v>
          </cell>
          <cell r="X140">
            <v>11874.7072825418</v>
          </cell>
          <cell r="Y140">
            <v>9949.8810384956578</v>
          </cell>
          <cell r="Z140">
            <v>12470.74770123292</v>
          </cell>
          <cell r="AA140">
            <v>14336.763797586258</v>
          </cell>
        </row>
        <row r="141">
          <cell r="B141" t="str">
            <v>Parcelamento de Reajuste Tarifário - Julho 2003</v>
          </cell>
        </row>
        <row r="142">
          <cell r="B142" t="str">
            <v>Fluxo de Caixa do Fator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-399.97308204391589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 t="str">
            <v>Somatoria com Projeto Original</v>
          </cell>
          <cell r="F143">
            <v>-132.39474470268942</v>
          </cell>
          <cell r="G143">
            <v>0.20095179847485328</v>
          </cell>
          <cell r="H143">
            <v>-10661.322015000002</v>
          </cell>
          <cell r="I143">
            <v>-1397.4164949999977</v>
          </cell>
          <cell r="J143">
            <v>-4197.0290050000003</v>
          </cell>
          <cell r="K143">
            <v>-209.85901999999987</v>
          </cell>
          <cell r="L143">
            <v>5927.0457299999998</v>
          </cell>
          <cell r="M143">
            <v>4560.9682979560839</v>
          </cell>
          <cell r="N143">
            <v>4394.2356600000021</v>
          </cell>
          <cell r="O143">
            <v>-457.22938499999873</v>
          </cell>
          <cell r="P143">
            <v>208.80238000000099</v>
          </cell>
          <cell r="Q143">
            <v>6690.3230000000003</v>
          </cell>
          <cell r="R143">
            <v>1640.3524750000033</v>
          </cell>
          <cell r="S143">
            <v>9072.5808050000014</v>
          </cell>
          <cell r="T143">
            <v>9650.467990000001</v>
          </cell>
          <cell r="U143">
            <v>10568.066075000001</v>
          </cell>
          <cell r="V143">
            <v>11679.659374999999</v>
          </cell>
          <cell r="W143">
            <v>11335.195395000002</v>
          </cell>
          <cell r="X143">
            <v>14070.37845</v>
          </cell>
          <cell r="Y143">
            <v>12208.944674999999</v>
          </cell>
          <cell r="Z143">
            <v>14795.037710000001</v>
          </cell>
          <cell r="AA143">
            <v>16728.171869999998</v>
          </cell>
        </row>
        <row r="144">
          <cell r="B144" t="str">
            <v>1ª Adequação de Investimentos</v>
          </cell>
        </row>
        <row r="145">
          <cell r="B145" t="str">
            <v>Fluxo de Caixa do Fator</v>
          </cell>
          <cell r="H145">
            <v>4527.2453999999998</v>
          </cell>
          <cell r="I145">
            <v>178.4639021052632</v>
          </cell>
          <cell r="J145">
            <v>2481.0024577719305</v>
          </cell>
          <cell r="K145">
            <v>3780.8897645484003</v>
          </cell>
          <cell r="L145">
            <v>-1224.2443544615994</v>
          </cell>
          <cell r="M145">
            <v>-940.72466082559947</v>
          </cell>
          <cell r="N145">
            <v>-2899.9166611383425</v>
          </cell>
          <cell r="O145">
            <v>8359.7617411917417</v>
          </cell>
          <cell r="P145">
            <v>4870.0947305975042</v>
          </cell>
          <cell r="Q145">
            <v>-117.30698534055557</v>
          </cell>
          <cell r="R145">
            <v>3443.3355433232409</v>
          </cell>
          <cell r="S145">
            <v>-4022.0822272197538</v>
          </cell>
          <cell r="T145">
            <v>-512.19078954555073</v>
          </cell>
          <cell r="U145">
            <v>-606.01299836960027</v>
          </cell>
          <cell r="V145">
            <v>-8380.0731808068867</v>
          </cell>
          <cell r="W145">
            <v>7.1185097307409393</v>
          </cell>
          <cell r="X145">
            <v>-9941.6047559466824</v>
          </cell>
          <cell r="Y145">
            <v>622.0022846468637</v>
          </cell>
          <cell r="Z145">
            <v>-386.72195013055693</v>
          </cell>
          <cell r="AA145">
            <v>759.94304986944189</v>
          </cell>
        </row>
        <row r="146">
          <cell r="B146" t="str">
            <v>Somatoria com Projeto Original</v>
          </cell>
          <cell r="F146">
            <v>7340.3797089265454</v>
          </cell>
          <cell r="G146">
            <v>0.32776232815137124</v>
          </cell>
          <cell r="H146">
            <v>-6134.0766150000018</v>
          </cell>
          <cell r="I146">
            <v>-1218.9525928947344</v>
          </cell>
          <cell r="J146">
            <v>-1716.0265472280698</v>
          </cell>
          <cell r="K146">
            <v>3571.0307445484004</v>
          </cell>
          <cell r="L146">
            <v>4702.8013755384</v>
          </cell>
          <cell r="M146">
            <v>4020.2167191744006</v>
          </cell>
          <cell r="N146">
            <v>1494.3189988616596</v>
          </cell>
          <cell r="O146">
            <v>7902.532356191743</v>
          </cell>
          <cell r="P146">
            <v>5078.8971105975052</v>
          </cell>
          <cell r="Q146">
            <v>6573.0160146594444</v>
          </cell>
          <cell r="R146">
            <v>5083.6880183232443</v>
          </cell>
          <cell r="S146">
            <v>5050.4985777802476</v>
          </cell>
          <cell r="T146">
            <v>9138.2772004544495</v>
          </cell>
          <cell r="U146">
            <v>9962.0530766304</v>
          </cell>
          <cell r="V146">
            <v>3299.5861941931125</v>
          </cell>
          <cell r="W146">
            <v>11342.313904730743</v>
          </cell>
          <cell r="X146">
            <v>4128.7736940533177</v>
          </cell>
          <cell r="Y146">
            <v>12830.946959646863</v>
          </cell>
          <cell r="Z146">
            <v>14408.315759869443</v>
          </cell>
          <cell r="AA146">
            <v>17488.11491986944</v>
          </cell>
        </row>
        <row r="147">
          <cell r="B147" t="str">
            <v>2ª Adequação de Investimentos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-347.86240833333386</v>
          </cell>
          <cell r="K148">
            <v>299.83460360784306</v>
          </cell>
          <cell r="L148">
            <v>-1160.449285042157</v>
          </cell>
          <cell r="M148">
            <v>-972.96917595215712</v>
          </cell>
          <cell r="N148">
            <v>661.92282222884307</v>
          </cell>
          <cell r="O148">
            <v>408.36552059174329</v>
          </cell>
          <cell r="P148">
            <v>2848.0134216183533</v>
          </cell>
          <cell r="Q148">
            <v>-2375.2105027076982</v>
          </cell>
          <cell r="R148">
            <v>1043.4218273988563</v>
          </cell>
          <cell r="S148">
            <v>-987.47605740114352</v>
          </cell>
          <cell r="T148">
            <v>11.984361718856466</v>
          </cell>
          <cell r="U148">
            <v>14.106363190856445</v>
          </cell>
          <cell r="V148">
            <v>41.929564074056344</v>
          </cell>
          <cell r="W148">
            <v>11.613484603975921</v>
          </cell>
          <cell r="X148">
            <v>664.68383692192822</v>
          </cell>
          <cell r="Y148">
            <v>-47.429951687300566</v>
          </cell>
          <cell r="Z148">
            <v>-47.472622415760924</v>
          </cell>
          <cell r="AA148">
            <v>-47.472622415759723</v>
          </cell>
        </row>
        <row r="149">
          <cell r="B149" t="str">
            <v>Somatoria com Projeto Original</v>
          </cell>
          <cell r="F149">
            <v>-339.34997848369534</v>
          </cell>
          <cell r="G149">
            <v>0.19884536202145106</v>
          </cell>
          <cell r="H149">
            <v>-10661.322015000002</v>
          </cell>
          <cell r="I149">
            <v>-1397.4164949999977</v>
          </cell>
          <cell r="J149">
            <v>-4544.8914133333346</v>
          </cell>
          <cell r="K149">
            <v>89.975583607843191</v>
          </cell>
          <cell r="L149">
            <v>4766.5964449578423</v>
          </cell>
          <cell r="M149">
            <v>3987.9722040478432</v>
          </cell>
          <cell r="N149">
            <v>5056.1584822288451</v>
          </cell>
          <cell r="O149">
            <v>-48.863864408255438</v>
          </cell>
          <cell r="P149">
            <v>3056.8158016183543</v>
          </cell>
          <cell r="Q149">
            <v>4315.1124972923026</v>
          </cell>
          <cell r="R149">
            <v>2683.7743023988596</v>
          </cell>
          <cell r="S149">
            <v>8085.104747598858</v>
          </cell>
          <cell r="T149">
            <v>9662.4523517188572</v>
          </cell>
          <cell r="U149">
            <v>10582.172438190857</v>
          </cell>
          <cell r="V149">
            <v>11721.588939074056</v>
          </cell>
          <cell r="W149">
            <v>11346.808879603979</v>
          </cell>
          <cell r="X149">
            <v>14735.062286921928</v>
          </cell>
          <cell r="Y149">
            <v>12161.514723312699</v>
          </cell>
          <cell r="Z149">
            <v>14747.56508758424</v>
          </cell>
          <cell r="AA149">
            <v>16680.699247584238</v>
          </cell>
        </row>
        <row r="150">
          <cell r="B150" t="str">
            <v>Majoração de COFINS</v>
          </cell>
        </row>
        <row r="151">
          <cell r="B151" t="str">
            <v>Fluxo de Caixa do Fator</v>
          </cell>
          <cell r="H151">
            <v>-6.6078398004333305</v>
          </cell>
          <cell r="I151">
            <v>-105.48712991159996</v>
          </cell>
          <cell r="J151">
            <v>-108.6270430232</v>
          </cell>
          <cell r="K151">
            <v>-111.60680225600001</v>
          </cell>
          <cell r="L151">
            <v>-115.39096825920006</v>
          </cell>
          <cell r="M151">
            <v>-136.68594680047448</v>
          </cell>
          <cell r="N151">
            <v>-222.96131072217992</v>
          </cell>
          <cell r="O151">
            <v>-135.49196127959993</v>
          </cell>
          <cell r="P151">
            <v>-133.94045543839997</v>
          </cell>
          <cell r="Q151">
            <v>-133.80771160799998</v>
          </cell>
          <cell r="R151">
            <v>-140.74137965559999</v>
          </cell>
          <cell r="S151">
            <v>-140.28916449559995</v>
          </cell>
          <cell r="T151">
            <v>-150.58073203080002</v>
          </cell>
          <cell r="U151">
            <v>-161.11003247679994</v>
          </cell>
          <cell r="V151">
            <v>-172.40589828079996</v>
          </cell>
          <cell r="W151">
            <v>-184.37403332119999</v>
          </cell>
          <cell r="X151">
            <v>-195.15125402799998</v>
          </cell>
          <cell r="Y151">
            <v>-209.03846776359995</v>
          </cell>
          <cell r="Z151">
            <v>-220.33344426319994</v>
          </cell>
          <cell r="AA151">
            <v>-235.33357103959995</v>
          </cell>
        </row>
        <row r="152">
          <cell r="B152" t="str">
            <v>Somatoria com Projeto Original</v>
          </cell>
          <cell r="F152">
            <v>-533.66559293607872</v>
          </cell>
          <cell r="G152">
            <v>0.19675885765369922</v>
          </cell>
          <cell r="H152">
            <v>-10667.929854800435</v>
          </cell>
          <cell r="I152">
            <v>-1502.9036249115977</v>
          </cell>
          <cell r="J152">
            <v>-4305.6560480232001</v>
          </cell>
          <cell r="K152">
            <v>-321.46582225599991</v>
          </cell>
          <cell r="L152">
            <v>5811.6547617407996</v>
          </cell>
          <cell r="M152">
            <v>4824.2554331995261</v>
          </cell>
          <cell r="N152">
            <v>4171.2743492778218</v>
          </cell>
          <cell r="O152">
            <v>-592.72134627959872</v>
          </cell>
          <cell r="P152">
            <v>74.861924561601029</v>
          </cell>
          <cell r="Q152">
            <v>6556.515288392</v>
          </cell>
          <cell r="R152">
            <v>1499.6110953444033</v>
          </cell>
          <cell r="S152">
            <v>8932.2916405044016</v>
          </cell>
          <cell r="T152">
            <v>9499.8872579692015</v>
          </cell>
          <cell r="U152">
            <v>10406.956042523201</v>
          </cell>
          <cell r="V152">
            <v>11507.253476719199</v>
          </cell>
          <cell r="W152">
            <v>11150.821361678802</v>
          </cell>
          <cell r="X152">
            <v>13875.227195972</v>
          </cell>
          <cell r="Y152">
            <v>11999.906207236399</v>
          </cell>
          <cell r="Z152">
            <v>14574.7042657368</v>
          </cell>
          <cell r="AA152">
            <v>16492.8382989604</v>
          </cell>
        </row>
        <row r="153">
          <cell r="B153" t="str">
            <v>Majoração do PIS</v>
          </cell>
        </row>
        <row r="154">
          <cell r="B154" t="str">
            <v>Fluxo de Caixa do Fator</v>
          </cell>
          <cell r="H154">
            <v>0</v>
          </cell>
          <cell r="I154">
            <v>-2.1774999999999239E-2</v>
          </cell>
          <cell r="J154">
            <v>-3.9194999999996726E-2</v>
          </cell>
          <cell r="K154">
            <v>-8.709999999993983E-3</v>
          </cell>
          <cell r="L154">
            <v>-11.730488886990113</v>
          </cell>
          <cell r="M154">
            <v>-36.784570978605579</v>
          </cell>
          <cell r="N154">
            <v>-18.266548057906967</v>
          </cell>
          <cell r="O154">
            <v>-2.2602450000000047</v>
          </cell>
          <cell r="P154">
            <v>-1.1410100000000019</v>
          </cell>
          <cell r="Q154">
            <v>-0.30485000000000839</v>
          </cell>
          <cell r="R154">
            <v>-0.9755200000000116</v>
          </cell>
          <cell r="S154">
            <v>-2.1774999999999239E-2</v>
          </cell>
          <cell r="T154">
            <v>-1.3718250000000092</v>
          </cell>
          <cell r="U154">
            <v>-2.7480049999999916</v>
          </cell>
          <cell r="V154">
            <v>-4.254835000000007</v>
          </cell>
          <cell r="W154">
            <v>-5.8879599999999881</v>
          </cell>
          <cell r="X154">
            <v>-7.2336550000000059</v>
          </cell>
          <cell r="Y154">
            <v>-9.2195349999999863</v>
          </cell>
          <cell r="Z154">
            <v>-10.621844999999997</v>
          </cell>
          <cell r="AA154">
            <v>-12.794989999999986</v>
          </cell>
        </row>
        <row r="155">
          <cell r="B155" t="str">
            <v>Somatoria com Projeto Original</v>
          </cell>
          <cell r="F155">
            <v>-25.030657244900151</v>
          </cell>
          <cell r="G155">
            <v>0.20207561886214545</v>
          </cell>
          <cell r="H155">
            <v>-10661.322015000002</v>
          </cell>
          <cell r="I155">
            <v>-1397.4382699999976</v>
          </cell>
          <cell r="J155">
            <v>-4197.0682000000006</v>
          </cell>
          <cell r="K155">
            <v>-209.86772999999988</v>
          </cell>
          <cell r="L155">
            <v>5915.3152411130095</v>
          </cell>
          <cell r="M155">
            <v>4924.156809021395</v>
          </cell>
          <cell r="N155">
            <v>4375.969111942095</v>
          </cell>
          <cell r="O155">
            <v>-459.48962999999873</v>
          </cell>
          <cell r="P155">
            <v>207.661370000001</v>
          </cell>
          <cell r="Q155">
            <v>6690.0181499999999</v>
          </cell>
          <cell r="R155">
            <v>1639.3769550000034</v>
          </cell>
          <cell r="S155">
            <v>9072.5590300000022</v>
          </cell>
          <cell r="T155">
            <v>9649.0961650000008</v>
          </cell>
          <cell r="U155">
            <v>10565.318070000001</v>
          </cell>
          <cell r="V155">
            <v>11675.40454</v>
          </cell>
          <cell r="W155">
            <v>11329.307435000002</v>
          </cell>
          <cell r="X155">
            <v>14063.144795</v>
          </cell>
          <cell r="Y155">
            <v>12199.725139999999</v>
          </cell>
          <cell r="Z155">
            <v>14784.415865000001</v>
          </cell>
          <cell r="AA155">
            <v>16715.37688</v>
          </cell>
        </row>
        <row r="156">
          <cell r="B156" t="str">
            <v>Alteração do ISSQN</v>
          </cell>
        </row>
        <row r="157">
          <cell r="B157" t="str">
            <v>Fluxo de Caixa do Fator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-332.1660523056554</v>
          </cell>
          <cell r="N157">
            <v>-607.75932315800014</v>
          </cell>
          <cell r="O157">
            <v>-625.30030639799998</v>
          </cell>
          <cell r="P157">
            <v>-643.37127719200009</v>
          </cell>
          <cell r="Q157">
            <v>-662.00355804000003</v>
          </cell>
          <cell r="R157">
            <v>-681.19489827799998</v>
          </cell>
          <cell r="S157">
            <v>-700.94332247800003</v>
          </cell>
          <cell r="T157">
            <v>-721.24616015399999</v>
          </cell>
          <cell r="U157">
            <v>-742.13466238400008</v>
          </cell>
          <cell r="V157">
            <v>-763.84099140399996</v>
          </cell>
          <cell r="W157">
            <v>-785.99416660600014</v>
          </cell>
          <cell r="X157">
            <v>-808.82577014000003</v>
          </cell>
          <cell r="Y157">
            <v>-832.43383881800003</v>
          </cell>
          <cell r="Z157">
            <v>-856.54772131599998</v>
          </cell>
          <cell r="AA157">
            <v>-881.39885519800009</v>
          </cell>
        </row>
        <row r="158">
          <cell r="B158" t="str">
            <v>Somatoria com Projeto Original</v>
          </cell>
          <cell r="F158">
            <v>-1139.10927523488</v>
          </cell>
          <cell r="G158">
            <v>0.19003801664196485</v>
          </cell>
          <cell r="H158">
            <v>-10661.322015000002</v>
          </cell>
          <cell r="I158">
            <v>-1397.4164949999977</v>
          </cell>
          <cell r="J158">
            <v>-4197.0290050000003</v>
          </cell>
          <cell r="K158">
            <v>-209.85901999999987</v>
          </cell>
          <cell r="L158">
            <v>5927.0457299999998</v>
          </cell>
          <cell r="M158">
            <v>4628.7753276943449</v>
          </cell>
          <cell r="N158">
            <v>3786.4763368420017</v>
          </cell>
          <cell r="O158">
            <v>-1082.5296913979987</v>
          </cell>
          <cell r="P158">
            <v>-434.5688971919991</v>
          </cell>
          <cell r="Q158">
            <v>6028.3194419600004</v>
          </cell>
          <cell r="R158">
            <v>959.15757672200334</v>
          </cell>
          <cell r="S158">
            <v>8371.6374825220009</v>
          </cell>
          <cell r="T158">
            <v>8929.2218298460011</v>
          </cell>
          <cell r="U158">
            <v>9825.9314126160007</v>
          </cell>
          <cell r="V158">
            <v>10915.818383595999</v>
          </cell>
          <cell r="W158">
            <v>10549.201228394002</v>
          </cell>
          <cell r="X158">
            <v>13261.55267986</v>
          </cell>
          <cell r="Y158">
            <v>11376.510836181998</v>
          </cell>
          <cell r="Z158">
            <v>13938.489988684001</v>
          </cell>
          <cell r="AA158">
            <v>15846.773014801998</v>
          </cell>
        </row>
        <row r="159">
          <cell r="B159" t="str">
            <v>3ª Adequação - Investimentos</v>
          </cell>
        </row>
        <row r="160">
          <cell r="B160" t="str">
            <v>Fluxo de Caixa do Fator</v>
          </cell>
          <cell r="H160">
            <v>55.603725000000239</v>
          </cell>
          <cell r="I160">
            <v>-0.94363500000000844</v>
          </cell>
          <cell r="J160">
            <v>2.5741000000025438E-2</v>
          </cell>
          <cell r="K160">
            <v>-0.96882059999997416</v>
          </cell>
          <cell r="L160">
            <v>-0.99330729000002294</v>
          </cell>
          <cell r="M160">
            <v>734.23709781400021</v>
          </cell>
          <cell r="N160">
            <v>5447.2849481218855</v>
          </cell>
          <cell r="O160">
            <v>-2033.4316160515666</v>
          </cell>
          <cell r="P160">
            <v>-3597.2883287307504</v>
          </cell>
          <cell r="Q160">
            <v>468.57101305798386</v>
          </cell>
          <cell r="R160">
            <v>174.50295058784485</v>
          </cell>
          <cell r="S160">
            <v>-767.04115198282204</v>
          </cell>
          <cell r="T160">
            <v>16.836636474777801</v>
          </cell>
          <cell r="U160">
            <v>18.337559549337655</v>
          </cell>
          <cell r="V160">
            <v>21.038113394073779</v>
          </cell>
          <cell r="W160">
            <v>22.938645700915576</v>
          </cell>
          <cell r="X160">
            <v>103.43334508502075</v>
          </cell>
          <cell r="Y160">
            <v>16.571664715483621</v>
          </cell>
          <cell r="Z160">
            <v>17.290409576906786</v>
          </cell>
          <cell r="AA160">
            <v>16.955409576907385</v>
          </cell>
        </row>
        <row r="161">
          <cell r="B161" t="str">
            <v>Somatoria com Projeto Original</v>
          </cell>
          <cell r="F161">
            <v>661.45198081494823</v>
          </cell>
          <cell r="G161">
            <v>0.20945940392164439</v>
          </cell>
          <cell r="H161">
            <v>-10605.718290000001</v>
          </cell>
          <cell r="I161">
            <v>-1398.3601299999978</v>
          </cell>
          <cell r="J161">
            <v>-4197.0032639999999</v>
          </cell>
          <cell r="K161">
            <v>-210.82784059999986</v>
          </cell>
          <cell r="L161">
            <v>5926.0524227099995</v>
          </cell>
          <cell r="M161">
            <v>5695.1784778140009</v>
          </cell>
          <cell r="N161">
            <v>9841.5206081218876</v>
          </cell>
          <cell r="O161">
            <v>-2490.6610010515651</v>
          </cell>
          <cell r="P161">
            <v>-3388.4859487307494</v>
          </cell>
          <cell r="Q161">
            <v>7158.894013057984</v>
          </cell>
          <cell r="R161">
            <v>1814.8554255878482</v>
          </cell>
          <cell r="S161">
            <v>8305.5396530171802</v>
          </cell>
          <cell r="T161">
            <v>9667.3046264747791</v>
          </cell>
          <cell r="U161">
            <v>10586.403634549339</v>
          </cell>
          <cell r="V161">
            <v>11700.697488394073</v>
          </cell>
          <cell r="W161">
            <v>11358.134040700917</v>
          </cell>
          <cell r="X161">
            <v>14173.811795085021</v>
          </cell>
          <cell r="Y161">
            <v>12225.516339715483</v>
          </cell>
          <cell r="Z161">
            <v>14812.328119576907</v>
          </cell>
          <cell r="AA161">
            <v>16745.127279576907</v>
          </cell>
        </row>
        <row r="162">
          <cell r="B162" t="str">
            <v>Redução de pagamento do Ônus Fixo</v>
          </cell>
        </row>
        <row r="163">
          <cell r="B163" t="str">
            <v>Fluxo de Caixa do Fator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163.20878399999998</v>
          </cell>
          <cell r="R163">
            <v>163.20878399999998</v>
          </cell>
          <cell r="S163">
            <v>163.20878399999998</v>
          </cell>
          <cell r="T163">
            <v>163.20878399999998</v>
          </cell>
          <cell r="U163">
            <v>163.20878399999998</v>
          </cell>
          <cell r="V163">
            <v>163.20878399999998</v>
          </cell>
          <cell r="W163">
            <v>163.20878399999998</v>
          </cell>
          <cell r="X163">
            <v>163.20878399999998</v>
          </cell>
          <cell r="Y163">
            <v>163.20878399999998</v>
          </cell>
          <cell r="Z163">
            <v>163.20878399999998</v>
          </cell>
          <cell r="AA163">
            <v>163.20878399999998</v>
          </cell>
        </row>
        <row r="164">
          <cell r="B164" t="str">
            <v>Somatoria com Projeto Original</v>
          </cell>
          <cell r="F164">
            <v>133.37577095264731</v>
          </cell>
          <cell r="G164">
            <v>0.20372928159262807</v>
          </cell>
          <cell r="H164">
            <v>-10661.322015000002</v>
          </cell>
          <cell r="I164">
            <v>-1397.4164949999977</v>
          </cell>
          <cell r="J164">
            <v>-4197.0290050000003</v>
          </cell>
          <cell r="K164">
            <v>-209.85901999999987</v>
          </cell>
          <cell r="L164">
            <v>5927.0457299999998</v>
          </cell>
          <cell r="M164">
            <v>4960.9413800000002</v>
          </cell>
          <cell r="N164">
            <v>4394.2356600000021</v>
          </cell>
          <cell r="O164">
            <v>-457.22938499999873</v>
          </cell>
          <cell r="P164">
            <v>208.80238000000099</v>
          </cell>
          <cell r="Q164">
            <v>6853.5317840000007</v>
          </cell>
          <cell r="R164">
            <v>1803.5612590000032</v>
          </cell>
          <cell r="S164">
            <v>9235.7895890000018</v>
          </cell>
          <cell r="T164">
            <v>9813.6767740000014</v>
          </cell>
          <cell r="U164">
            <v>10731.274859000001</v>
          </cell>
          <cell r="V164">
            <v>11842.868159</v>
          </cell>
          <cell r="W164">
            <v>11498.404179000003</v>
          </cell>
          <cell r="X164">
            <v>14233.587234000001</v>
          </cell>
          <cell r="Y164">
            <v>12372.153458999999</v>
          </cell>
          <cell r="Z164">
            <v>14958.246494000001</v>
          </cell>
          <cell r="AA164">
            <v>16891.380653999997</v>
          </cell>
        </row>
        <row r="165">
          <cell r="B165">
            <v>0</v>
          </cell>
        </row>
        <row r="166">
          <cell r="B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B167">
            <v>0</v>
          </cell>
          <cell r="F167">
            <v>3.8767462324097654E-12</v>
          </cell>
          <cell r="G167">
            <v>0.20233826697728008</v>
          </cell>
          <cell r="H167">
            <v>-10661.322015000002</v>
          </cell>
          <cell r="I167">
            <v>-1397.4164949999977</v>
          </cell>
          <cell r="J167">
            <v>-4197.0290050000003</v>
          </cell>
          <cell r="K167">
            <v>-209.85901999999987</v>
          </cell>
          <cell r="L167">
            <v>5927.0457299999998</v>
          </cell>
          <cell r="M167">
            <v>4960.9413800000002</v>
          </cell>
          <cell r="N167">
            <v>4394.2356600000021</v>
          </cell>
          <cell r="O167">
            <v>-457.22938499999873</v>
          </cell>
          <cell r="P167">
            <v>208.80238000000099</v>
          </cell>
          <cell r="Q167">
            <v>6690.3230000000003</v>
          </cell>
          <cell r="R167">
            <v>1640.3524750000033</v>
          </cell>
          <cell r="S167">
            <v>9072.5808050000014</v>
          </cell>
          <cell r="T167">
            <v>9650.467990000001</v>
          </cell>
          <cell r="U167">
            <v>10568.066075000001</v>
          </cell>
          <cell r="V167">
            <v>11679.659374999999</v>
          </cell>
          <cell r="W167">
            <v>11335.195395000002</v>
          </cell>
          <cell r="X167">
            <v>14070.37845</v>
          </cell>
          <cell r="Y167">
            <v>12208.944674999999</v>
          </cell>
          <cell r="Z167">
            <v>14795.037710000001</v>
          </cell>
          <cell r="AA167">
            <v>16728.171869999998</v>
          </cell>
        </row>
        <row r="168">
          <cell r="B168">
            <v>0</v>
          </cell>
        </row>
        <row r="169">
          <cell r="B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>
            <v>0</v>
          </cell>
          <cell r="F170">
            <v>3.8767462324097654E-12</v>
          </cell>
          <cell r="G170">
            <v>0.20233826697728008</v>
          </cell>
          <cell r="H170">
            <v>-10661.322015000002</v>
          </cell>
          <cell r="I170">
            <v>-1397.4164949999977</v>
          </cell>
          <cell r="J170">
            <v>-4197.0290050000003</v>
          </cell>
          <cell r="K170">
            <v>-209.85901999999987</v>
          </cell>
          <cell r="L170">
            <v>5927.0457299999998</v>
          </cell>
          <cell r="M170">
            <v>4960.9413800000002</v>
          </cell>
          <cell r="N170">
            <v>4394.2356600000021</v>
          </cell>
          <cell r="O170">
            <v>-457.22938499999873</v>
          </cell>
          <cell r="P170">
            <v>208.80238000000099</v>
          </cell>
          <cell r="Q170">
            <v>6690.3230000000003</v>
          </cell>
          <cell r="R170">
            <v>1640.3524750000033</v>
          </cell>
          <cell r="S170">
            <v>9072.5808050000014</v>
          </cell>
          <cell r="T170">
            <v>9650.467990000001</v>
          </cell>
          <cell r="U170">
            <v>10568.066075000001</v>
          </cell>
          <cell r="V170">
            <v>11679.659374999999</v>
          </cell>
          <cell r="W170">
            <v>11335.195395000002</v>
          </cell>
          <cell r="X170">
            <v>14070.37845</v>
          </cell>
          <cell r="Y170">
            <v>12208.944674999999</v>
          </cell>
          <cell r="Z170">
            <v>14795.037710000001</v>
          </cell>
          <cell r="AA170">
            <v>16728.171869999998</v>
          </cell>
        </row>
        <row r="171">
          <cell r="B171">
            <v>0</v>
          </cell>
        </row>
        <row r="172">
          <cell r="B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>
            <v>0</v>
          </cell>
          <cell r="F173">
            <v>3.8767462324097654E-12</v>
          </cell>
          <cell r="G173">
            <v>0.20233826697728008</v>
          </cell>
          <cell r="H173">
            <v>-10661.322015000002</v>
          </cell>
          <cell r="I173">
            <v>-1397.4164949999977</v>
          </cell>
          <cell r="J173">
            <v>-4197.0290050000003</v>
          </cell>
          <cell r="K173">
            <v>-209.85901999999987</v>
          </cell>
          <cell r="L173">
            <v>5927.0457299999998</v>
          </cell>
          <cell r="M173">
            <v>4960.9413800000002</v>
          </cell>
          <cell r="N173">
            <v>4394.2356600000021</v>
          </cell>
          <cell r="O173">
            <v>-457.22938499999873</v>
          </cell>
          <cell r="P173">
            <v>208.80238000000099</v>
          </cell>
          <cell r="Q173">
            <v>6690.3230000000003</v>
          </cell>
          <cell r="R173">
            <v>1640.3524750000033</v>
          </cell>
          <cell r="S173">
            <v>9072.5808050000014</v>
          </cell>
          <cell r="T173">
            <v>9650.467990000001</v>
          </cell>
          <cell r="U173">
            <v>10568.066075000001</v>
          </cell>
          <cell r="V173">
            <v>11679.659374999999</v>
          </cell>
          <cell r="W173">
            <v>11335.195395000002</v>
          </cell>
          <cell r="X173">
            <v>14070.37845</v>
          </cell>
          <cell r="Y173">
            <v>12208.944674999999</v>
          </cell>
          <cell r="Z173">
            <v>14795.037710000001</v>
          </cell>
          <cell r="AA173">
            <v>16728.171869999998</v>
          </cell>
        </row>
        <row r="174">
          <cell r="B174">
            <v>0</v>
          </cell>
        </row>
        <row r="175">
          <cell r="B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>
            <v>0</v>
          </cell>
          <cell r="F176">
            <v>3.8767462324097654E-12</v>
          </cell>
          <cell r="G176">
            <v>0.20233826697728008</v>
          </cell>
          <cell r="H176">
            <v>-10661.322015000002</v>
          </cell>
          <cell r="I176">
            <v>-1397.4164949999977</v>
          </cell>
          <cell r="J176">
            <v>-4197.0290050000003</v>
          </cell>
          <cell r="K176">
            <v>-209.85901999999987</v>
          </cell>
          <cell r="L176">
            <v>5927.0457299999998</v>
          </cell>
          <cell r="M176">
            <v>4960.9413800000002</v>
          </cell>
          <cell r="N176">
            <v>4394.2356600000021</v>
          </cell>
          <cell r="O176">
            <v>-457.22938499999873</v>
          </cell>
          <cell r="P176">
            <v>208.80238000000099</v>
          </cell>
          <cell r="Q176">
            <v>6690.3230000000003</v>
          </cell>
          <cell r="R176">
            <v>1640.3524750000033</v>
          </cell>
          <cell r="S176">
            <v>9072.5808050000014</v>
          </cell>
          <cell r="T176">
            <v>9650.467990000001</v>
          </cell>
          <cell r="U176">
            <v>10568.066075000001</v>
          </cell>
          <cell r="V176">
            <v>11679.659374999999</v>
          </cell>
          <cell r="W176">
            <v>11335.195395000002</v>
          </cell>
          <cell r="X176">
            <v>14070.37845</v>
          </cell>
          <cell r="Y176">
            <v>12208.944674999999</v>
          </cell>
          <cell r="Z176">
            <v>14795.037710000001</v>
          </cell>
          <cell r="AA176">
            <v>16728.171869999998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3.8767462324097654E-12</v>
          </cell>
          <cell r="G179">
            <v>0.20233826697728008</v>
          </cell>
          <cell r="H179">
            <v>-10661.322015000002</v>
          </cell>
          <cell r="I179">
            <v>-1397.4164949999977</v>
          </cell>
          <cell r="J179">
            <v>-4197.0290050000003</v>
          </cell>
          <cell r="K179">
            <v>-209.85901999999987</v>
          </cell>
          <cell r="L179">
            <v>5927.0457299999998</v>
          </cell>
          <cell r="M179">
            <v>4960.9413800000002</v>
          </cell>
          <cell r="N179">
            <v>4394.2356600000021</v>
          </cell>
          <cell r="O179">
            <v>-457.22938499999873</v>
          </cell>
          <cell r="P179">
            <v>208.80238000000099</v>
          </cell>
          <cell r="Q179">
            <v>6690.3230000000003</v>
          </cell>
          <cell r="R179">
            <v>1640.3524750000033</v>
          </cell>
          <cell r="S179">
            <v>9072.5808050000014</v>
          </cell>
          <cell r="T179">
            <v>9650.467990000001</v>
          </cell>
          <cell r="U179">
            <v>10568.066075000001</v>
          </cell>
          <cell r="V179">
            <v>11679.659374999999</v>
          </cell>
          <cell r="W179">
            <v>11335.195395000002</v>
          </cell>
          <cell r="X179">
            <v>14070.37845</v>
          </cell>
          <cell r="Y179">
            <v>12208.944674999999</v>
          </cell>
          <cell r="Z179">
            <v>14795.037710000001</v>
          </cell>
          <cell r="AA179">
            <v>16728.171869999998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3.8767462324097654E-12</v>
          </cell>
          <cell r="G182">
            <v>0.20233826697728008</v>
          </cell>
          <cell r="H182">
            <v>-10661.322015000002</v>
          </cell>
          <cell r="I182">
            <v>-1397.4164949999977</v>
          </cell>
          <cell r="J182">
            <v>-4197.0290050000003</v>
          </cell>
          <cell r="K182">
            <v>-209.85901999999987</v>
          </cell>
          <cell r="L182">
            <v>5927.0457299999998</v>
          </cell>
          <cell r="M182">
            <v>4960.9413800000002</v>
          </cell>
          <cell r="N182">
            <v>4394.2356600000021</v>
          </cell>
          <cell r="O182">
            <v>-457.22938499999873</v>
          </cell>
          <cell r="P182">
            <v>208.80238000000099</v>
          </cell>
          <cell r="Q182">
            <v>6690.3230000000003</v>
          </cell>
          <cell r="R182">
            <v>1640.3524750000033</v>
          </cell>
          <cell r="S182">
            <v>9072.5808050000014</v>
          </cell>
          <cell r="T182">
            <v>9650.467990000001</v>
          </cell>
          <cell r="U182">
            <v>10568.066075000001</v>
          </cell>
          <cell r="V182">
            <v>11679.659374999999</v>
          </cell>
          <cell r="W182">
            <v>11335.195395000002</v>
          </cell>
          <cell r="X182">
            <v>14070.37845</v>
          </cell>
          <cell r="Y182">
            <v>12208.944674999999</v>
          </cell>
          <cell r="Z182">
            <v>14795.037710000001</v>
          </cell>
          <cell r="AA182">
            <v>16728.171869999998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3877.4162222501864</v>
          </cell>
          <cell r="I184">
            <v>-1361.1065106468766</v>
          </cell>
          <cell r="J184">
            <v>550.06705165431708</v>
          </cell>
          <cell r="K184">
            <v>2451.1895781538437</v>
          </cell>
          <cell r="L184">
            <v>-4073.5027286844283</v>
          </cell>
          <cell r="M184">
            <v>-3691.257819892408</v>
          </cell>
          <cell r="N184">
            <v>708.28789526575838</v>
          </cell>
          <cell r="O184">
            <v>4271.9705997845758</v>
          </cell>
          <cell r="P184">
            <v>1593.6603014677476</v>
          </cell>
          <cell r="Q184">
            <v>-4456.0136704234701</v>
          </cell>
          <cell r="R184">
            <v>2150.4830628822024</v>
          </cell>
          <cell r="S184">
            <v>-8359.1321244174578</v>
          </cell>
          <cell r="T184">
            <v>-3152.8088724307368</v>
          </cell>
          <cell r="U184">
            <v>-3332.3554873041257</v>
          </cell>
          <cell r="V184">
            <v>-11168.589811230078</v>
          </cell>
          <cell r="W184">
            <v>-2905.4393070363467</v>
          </cell>
          <cell r="X184">
            <v>-12217.160636565934</v>
          </cell>
          <cell r="Y184">
            <v>-2555.4026964108939</v>
          </cell>
          <cell r="Z184">
            <v>-3665.4883983156915</v>
          </cell>
          <cell r="AA184">
            <v>-2628.3008676207514</v>
          </cell>
        </row>
        <row r="185">
          <cell r="B185" t="str">
            <v>Somatoria com Projeto Original</v>
          </cell>
          <cell r="F185">
            <v>-1130.1760036439334</v>
          </cell>
          <cell r="G185">
            <v>0.18474435310345066</v>
          </cell>
          <cell r="H185">
            <v>-6783.9057927498152</v>
          </cell>
          <cell r="I185">
            <v>-2758.5230056468745</v>
          </cell>
          <cell r="J185">
            <v>-3646.9619533456835</v>
          </cell>
          <cell r="K185">
            <v>2241.3305581538439</v>
          </cell>
          <cell r="L185">
            <v>1853.5430013155715</v>
          </cell>
          <cell r="M185">
            <v>1269.6835601075923</v>
          </cell>
          <cell r="N185">
            <v>5102.5235552657605</v>
          </cell>
          <cell r="O185">
            <v>3814.7412147845771</v>
          </cell>
          <cell r="P185">
            <v>1802.4626814677486</v>
          </cell>
          <cell r="Q185">
            <v>2234.3093295765302</v>
          </cell>
          <cell r="R185">
            <v>3790.8355378822057</v>
          </cell>
          <cell r="S185">
            <v>713.4486805825436</v>
          </cell>
          <cell r="T185">
            <v>6497.6591175692647</v>
          </cell>
          <cell r="U185">
            <v>7235.7105876958749</v>
          </cell>
          <cell r="V185">
            <v>511.06956376992093</v>
          </cell>
          <cell r="W185">
            <v>8429.7560879636549</v>
          </cell>
          <cell r="X185">
            <v>1853.2178134340666</v>
          </cell>
          <cell r="Y185">
            <v>9653.5419785891045</v>
          </cell>
          <cell r="Z185">
            <v>11129.54931168431</v>
          </cell>
          <cell r="AA185">
            <v>14099.871002379246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11834.936956</v>
          </cell>
          <cell r="H191">
            <v>15729.347748</v>
          </cell>
          <cell r="I191">
            <v>16185.991496000001</v>
          </cell>
          <cell r="J191">
            <v>16651.731680000001</v>
          </cell>
          <cell r="K191">
            <v>17132.532575999998</v>
          </cell>
          <cell r="L191">
            <v>16997.836365321382</v>
          </cell>
          <cell r="M191">
            <v>18142.069348000001</v>
          </cell>
          <cell r="N191">
            <v>18665.680787999998</v>
          </cell>
          <cell r="O191">
            <v>19205.112752000001</v>
          </cell>
          <cell r="P191">
            <v>19761.30024</v>
          </cell>
          <cell r="Q191">
            <v>20334.176068000001</v>
          </cell>
          <cell r="R191">
            <v>20923.681268</v>
          </cell>
          <cell r="S191">
            <v>21529.736123999999</v>
          </cell>
          <cell r="T191">
            <v>22153.273504000001</v>
          </cell>
          <cell r="U191">
            <v>22801.223623999998</v>
          </cell>
          <cell r="V191">
            <v>23462.512436000001</v>
          </cell>
          <cell r="W191">
            <v>24144.05284</v>
          </cell>
          <cell r="X191">
            <v>24848.771307999999</v>
          </cell>
          <cell r="Y191">
            <v>25568.588695999999</v>
          </cell>
          <cell r="Z191">
            <v>26310.413587999999</v>
          </cell>
          <cell r="AA191">
            <v>402382.9694053214</v>
          </cell>
        </row>
        <row r="192">
          <cell r="B192" t="str">
            <v>1.1 - Operacionais    (1.1.1 + 1.1.2)</v>
          </cell>
          <cell r="G192">
            <v>11834.936956</v>
          </cell>
          <cell r="H192">
            <v>15729.347748</v>
          </cell>
          <cell r="I192">
            <v>16185.991496000001</v>
          </cell>
          <cell r="J192">
            <v>16651.731680000001</v>
          </cell>
          <cell r="K192">
            <v>17132.532575999998</v>
          </cell>
          <cell r="L192">
            <v>16997.836365321382</v>
          </cell>
          <cell r="M192">
            <v>18142.069348000001</v>
          </cell>
          <cell r="N192">
            <v>18665.680787999998</v>
          </cell>
          <cell r="O192">
            <v>19205.112752000001</v>
          </cell>
          <cell r="P192">
            <v>19761.30024</v>
          </cell>
          <cell r="Q192">
            <v>20334.176068000001</v>
          </cell>
          <cell r="R192">
            <v>20923.681268</v>
          </cell>
          <cell r="S192">
            <v>21529.736123999999</v>
          </cell>
          <cell r="T192">
            <v>22153.273504000001</v>
          </cell>
          <cell r="U192">
            <v>22801.223623999998</v>
          </cell>
          <cell r="V192">
            <v>23462.512436000001</v>
          </cell>
          <cell r="W192">
            <v>24144.05284</v>
          </cell>
          <cell r="X192">
            <v>24848.771307999999</v>
          </cell>
          <cell r="Y192">
            <v>25568.588695999999</v>
          </cell>
          <cell r="Z192">
            <v>26310.413587999999</v>
          </cell>
          <cell r="AA192">
            <v>402382.9694053214</v>
          </cell>
        </row>
        <row r="193">
          <cell r="B193" t="str">
            <v>1.1.1 - Receitas de  Pedágios    (Transp. Qd.2.1.1.2)</v>
          </cell>
          <cell r="G193">
            <v>11484.936956</v>
          </cell>
          <cell r="H193">
            <v>15379.347748</v>
          </cell>
          <cell r="I193">
            <v>15835.991496000001</v>
          </cell>
          <cell r="J193">
            <v>16301.731680000001</v>
          </cell>
          <cell r="K193">
            <v>16782.532575999998</v>
          </cell>
          <cell r="L193">
            <v>16647.836365321382</v>
          </cell>
          <cell r="M193">
            <v>17792.069348000001</v>
          </cell>
          <cell r="N193">
            <v>18315.680787999998</v>
          </cell>
          <cell r="O193">
            <v>18855.112752000001</v>
          </cell>
          <cell r="P193">
            <v>19411.30024</v>
          </cell>
          <cell r="Q193">
            <v>19984.176068000001</v>
          </cell>
          <cell r="R193">
            <v>20573.681268</v>
          </cell>
          <cell r="S193">
            <v>21179.736123999999</v>
          </cell>
          <cell r="T193">
            <v>21803.273504000001</v>
          </cell>
          <cell r="U193">
            <v>22451.223623999998</v>
          </cell>
          <cell r="V193">
            <v>23112.512436000001</v>
          </cell>
          <cell r="W193">
            <v>23794.05284</v>
          </cell>
          <cell r="X193">
            <v>24498.771307999999</v>
          </cell>
          <cell r="Y193">
            <v>25218.588695999999</v>
          </cell>
          <cell r="Z193">
            <v>25960.413587999999</v>
          </cell>
          <cell r="AA193">
            <v>395382.9694053214</v>
          </cell>
        </row>
        <row r="194">
          <cell r="B194" t="str">
            <v>1.1.2 - Outras Receitas Operacionais    (calculado 2.1.2.)</v>
          </cell>
          <cell r="G194">
            <v>350</v>
          </cell>
          <cell r="H194">
            <v>350</v>
          </cell>
          <cell r="I194">
            <v>350</v>
          </cell>
          <cell r="J194">
            <v>350</v>
          </cell>
          <cell r="K194">
            <v>349.99999999999994</v>
          </cell>
          <cell r="L194">
            <v>350</v>
          </cell>
          <cell r="M194">
            <v>350</v>
          </cell>
          <cell r="N194">
            <v>350.00000000000006</v>
          </cell>
          <cell r="O194">
            <v>349.99999999999994</v>
          </cell>
          <cell r="P194">
            <v>350</v>
          </cell>
          <cell r="Q194">
            <v>350</v>
          </cell>
          <cell r="R194">
            <v>350</v>
          </cell>
          <cell r="S194">
            <v>350</v>
          </cell>
          <cell r="T194">
            <v>350</v>
          </cell>
          <cell r="U194">
            <v>350</v>
          </cell>
          <cell r="V194">
            <v>350</v>
          </cell>
          <cell r="W194">
            <v>350</v>
          </cell>
          <cell r="X194">
            <v>350</v>
          </cell>
          <cell r="Y194">
            <v>350</v>
          </cell>
          <cell r="Z194">
            <v>350</v>
          </cell>
          <cell r="AA194">
            <v>7000</v>
          </cell>
        </row>
        <row r="195">
          <cell r="B195" t="str">
            <v>2 -  DEDUÇÕES DA RECEITA    (2.1)</v>
          </cell>
          <cell r="G195">
            <v>323.4882767973333</v>
          </cell>
          <cell r="H195">
            <v>574.303692802</v>
          </cell>
          <cell r="I195">
            <v>591.11718960400003</v>
          </cell>
          <cell r="J195">
            <v>607.86120632000006</v>
          </cell>
          <cell r="K195">
            <v>643.74563139264194</v>
          </cell>
          <cell r="L195">
            <v>1205.1241115686814</v>
          </cell>
          <cell r="M195">
            <v>1747.9098853907867</v>
          </cell>
          <cell r="N195">
            <v>1633.524888162</v>
          </cell>
          <cell r="O195">
            <v>1670.8052530480002</v>
          </cell>
          <cell r="P195">
            <v>1711.9074707600003</v>
          </cell>
          <cell r="Q195">
            <v>1767.0822298820003</v>
          </cell>
          <cell r="R195">
            <v>1810.080929682</v>
          </cell>
          <cell r="S195">
            <v>1873.8196747260001</v>
          </cell>
          <cell r="T195">
            <v>1939.289658096</v>
          </cell>
          <cell r="U195">
            <v>2007.9663434759998</v>
          </cell>
          <cell r="V195">
            <v>2078.8553257140002</v>
          </cell>
          <cell r="W195">
            <v>2149.0870706599999</v>
          </cell>
          <cell r="X195">
            <v>2226.6892181419998</v>
          </cell>
          <cell r="Y195">
            <v>2300.7064222039999</v>
          </cell>
          <cell r="Z195">
            <v>2383.0877753619998</v>
          </cell>
          <cell r="AA195">
            <v>31246.452253789445</v>
          </cell>
        </row>
        <row r="196">
          <cell r="B196" t="str">
            <v>2.1 - Tributos sobre Faturamento    (2.1.1+ .... + 2.1.4)</v>
          </cell>
          <cell r="G196">
            <v>323.4882767973333</v>
          </cell>
          <cell r="H196">
            <v>574.303692802</v>
          </cell>
          <cell r="I196">
            <v>591.11718960400003</v>
          </cell>
          <cell r="J196">
            <v>607.86120632000006</v>
          </cell>
          <cell r="K196">
            <v>643.74563139264194</v>
          </cell>
          <cell r="L196">
            <v>1205.1241115686814</v>
          </cell>
          <cell r="M196">
            <v>1747.9098853907867</v>
          </cell>
          <cell r="N196">
            <v>1633.524888162</v>
          </cell>
          <cell r="O196">
            <v>1670.8052530480002</v>
          </cell>
          <cell r="P196">
            <v>1711.9074707600003</v>
          </cell>
          <cell r="Q196">
            <v>1767.0822298820003</v>
          </cell>
          <cell r="R196">
            <v>1810.080929682</v>
          </cell>
          <cell r="S196">
            <v>1873.8196747260001</v>
          </cell>
          <cell r="T196">
            <v>1939.289658096</v>
          </cell>
          <cell r="U196">
            <v>2007.9663434759998</v>
          </cell>
          <cell r="V196">
            <v>2078.8553257140002</v>
          </cell>
          <cell r="W196">
            <v>2149.0870706599999</v>
          </cell>
          <cell r="X196">
            <v>2226.6892181419998</v>
          </cell>
          <cell r="Y196">
            <v>2300.7064222039999</v>
          </cell>
          <cell r="Z196">
            <v>2383.0877753619998</v>
          </cell>
          <cell r="AA196">
            <v>31246.452253789445</v>
          </cell>
        </row>
        <row r="197">
          <cell r="B197" t="str">
            <v>2.1.1 - I.S.S    (transp. Qd  1.3.)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495.77022732187373</v>
          </cell>
          <cell r="M197">
            <v>907.10346740000011</v>
          </cell>
          <cell r="N197">
            <v>933.28403939999998</v>
          </cell>
          <cell r="O197">
            <v>960.25563760000011</v>
          </cell>
          <cell r="P197">
            <v>988.06501200000002</v>
          </cell>
          <cell r="Q197">
            <v>1016.7088034000001</v>
          </cell>
          <cell r="R197">
            <v>1046.1840634</v>
          </cell>
          <cell r="S197">
            <v>1076.4868062</v>
          </cell>
          <cell r="T197">
            <v>1107.6636752000002</v>
          </cell>
          <cell r="U197">
            <v>1140.0611812</v>
          </cell>
          <cell r="V197">
            <v>1173.1256218000001</v>
          </cell>
          <cell r="W197">
            <v>1207.202642</v>
          </cell>
          <cell r="X197">
            <v>1242.4385654</v>
          </cell>
          <cell r="Y197">
            <v>1278.4294348000001</v>
          </cell>
          <cell r="Z197">
            <v>1315.5206794000001</v>
          </cell>
          <cell r="AA197">
            <v>15888.299856521875</v>
          </cell>
        </row>
        <row r="198">
          <cell r="B198" t="str">
            <v>2.1.2 - Cofins    (transp. Qd 1.3.)</v>
          </cell>
          <cell r="G198">
            <v>246.56118658333332</v>
          </cell>
          <cell r="H198">
            <v>472.03043243999997</v>
          </cell>
          <cell r="I198">
            <v>485.84974488000006</v>
          </cell>
          <cell r="J198">
            <v>499.61195040000001</v>
          </cell>
          <cell r="K198">
            <v>514.87597728000003</v>
          </cell>
          <cell r="L198">
            <v>543.96560312803138</v>
          </cell>
          <cell r="M198">
            <v>695.61946266474615</v>
          </cell>
          <cell r="N198">
            <v>575.54042363999986</v>
          </cell>
          <cell r="O198">
            <v>584.01338255999997</v>
          </cell>
          <cell r="P198">
            <v>594.93900719999999</v>
          </cell>
          <cell r="Q198">
            <v>616.74528204000001</v>
          </cell>
          <cell r="R198">
            <v>627.86043803999996</v>
          </cell>
          <cell r="S198">
            <v>655.34208372000001</v>
          </cell>
          <cell r="T198">
            <v>683.52820511999994</v>
          </cell>
          <cell r="U198">
            <v>713.34670871999992</v>
          </cell>
          <cell r="V198">
            <v>744.43537307999998</v>
          </cell>
          <cell r="W198">
            <v>774.1515852</v>
          </cell>
          <cell r="X198">
            <v>808.97313923999991</v>
          </cell>
          <cell r="Y198">
            <v>840.2276608799998</v>
          </cell>
          <cell r="Z198">
            <v>877.45240763999993</v>
          </cell>
          <cell r="AA198">
            <v>12555.070054456111</v>
          </cell>
        </row>
        <row r="199">
          <cell r="B199" t="str">
            <v>2.1.3 - Pis / Pasep    (transp. Qd 1.3.)</v>
          </cell>
          <cell r="G199">
            <v>76.927090213999989</v>
          </cell>
          <cell r="H199">
            <v>102.273260362</v>
          </cell>
          <cell r="I199">
            <v>105.267444724</v>
          </cell>
          <cell r="J199">
            <v>108.24925592</v>
          </cell>
          <cell r="K199">
            <v>128.86965411264194</v>
          </cell>
          <cell r="L199">
            <v>165.3882811187764</v>
          </cell>
          <cell r="M199">
            <v>145.18695532604025</v>
          </cell>
          <cell r="N199">
            <v>124.70042512199997</v>
          </cell>
          <cell r="O199">
            <v>126.536232888</v>
          </cell>
          <cell r="P199">
            <v>128.90345156000001</v>
          </cell>
          <cell r="Q199">
            <v>133.62814444200001</v>
          </cell>
          <cell r="R199">
            <v>136.036428242</v>
          </cell>
          <cell r="S199">
            <v>141.99078480600002</v>
          </cell>
          <cell r="T199">
            <v>148.09777777599996</v>
          </cell>
          <cell r="U199">
            <v>154.55845355599999</v>
          </cell>
          <cell r="V199">
            <v>161.29433083399999</v>
          </cell>
          <cell r="W199">
            <v>167.73284346</v>
          </cell>
          <cell r="X199">
            <v>175.27751350199998</v>
          </cell>
          <cell r="Y199">
            <v>182.04932652399998</v>
          </cell>
          <cell r="Z199">
            <v>190.11468832199998</v>
          </cell>
          <cell r="AA199">
            <v>2803.0823428114581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11511.448679202666</v>
          </cell>
          <cell r="H201">
            <v>15155.044055198001</v>
          </cell>
          <cell r="I201">
            <v>15594.874306396001</v>
          </cell>
          <cell r="J201">
            <v>16043.870473680001</v>
          </cell>
          <cell r="K201">
            <v>16488.786944607356</v>
          </cell>
          <cell r="L201">
            <v>15792.712253752701</v>
          </cell>
          <cell r="M201">
            <v>16394.159462609216</v>
          </cell>
          <cell r="N201">
            <v>17032.155899837999</v>
          </cell>
          <cell r="O201">
            <v>17534.307498951999</v>
          </cell>
          <cell r="P201">
            <v>18049.392769239999</v>
          </cell>
          <cell r="Q201">
            <v>18567.093838118002</v>
          </cell>
          <cell r="R201">
            <v>19113.600338318</v>
          </cell>
          <cell r="S201">
            <v>19655.916449273998</v>
          </cell>
          <cell r="T201">
            <v>20213.983845904</v>
          </cell>
          <cell r="U201">
            <v>20793.257280523998</v>
          </cell>
          <cell r="V201">
            <v>21383.657110286</v>
          </cell>
          <cell r="W201">
            <v>21994.96576934</v>
          </cell>
          <cell r="X201">
            <v>22622.082089857999</v>
          </cell>
          <cell r="Y201">
            <v>23267.882273796</v>
          </cell>
          <cell r="Z201">
            <v>23927.325812637999</v>
          </cell>
          <cell r="AA201">
            <v>371136.51715153194</v>
          </cell>
        </row>
        <row r="202">
          <cell r="B202" t="str">
            <v>4 -  DESPESAS    (4.1)</v>
          </cell>
          <cell r="G202">
            <v>10891.322112506601</v>
          </cell>
          <cell r="H202">
            <v>11532.540515728269</v>
          </cell>
          <cell r="I202">
            <v>11732.328907777601</v>
          </cell>
          <cell r="J202">
            <v>11790.783655627311</v>
          </cell>
          <cell r="K202">
            <v>11929.218969104531</v>
          </cell>
          <cell r="L202">
            <v>12962.062620997925</v>
          </cell>
          <cell r="M202">
            <v>12478.092889217982</v>
          </cell>
          <cell r="N202">
            <v>12370.140298720746</v>
          </cell>
          <cell r="O202">
            <v>12419.214907135474</v>
          </cell>
          <cell r="P202">
            <v>12468.003315186068</v>
          </cell>
          <cell r="Q202">
            <v>13520.544637304929</v>
          </cell>
          <cell r="R202">
            <v>14187.337403871983</v>
          </cell>
          <cell r="S202">
            <v>13977.137477792161</v>
          </cell>
          <cell r="T202">
            <v>13921.408994226693</v>
          </cell>
          <cell r="U202">
            <v>16417.959644366401</v>
          </cell>
          <cell r="V202">
            <v>16273.422791883511</v>
          </cell>
          <cell r="W202">
            <v>18154.44088913106</v>
          </cell>
          <cell r="X202">
            <v>18807.812769480865</v>
          </cell>
          <cell r="Y202">
            <v>20020.911156039041</v>
          </cell>
          <cell r="Z202">
            <v>20773.63389088224</v>
          </cell>
          <cell r="AA202">
            <v>286628.31784698146</v>
          </cell>
        </row>
        <row r="203">
          <cell r="B203" t="str">
            <v>4.1 - Operacionais    (4.1.1+ .... + 4.1.10)</v>
          </cell>
          <cell r="G203">
            <v>10891.322112506601</v>
          </cell>
          <cell r="H203">
            <v>11532.540515728269</v>
          </cell>
          <cell r="I203">
            <v>11732.328907777601</v>
          </cell>
          <cell r="J203">
            <v>11790.783655627311</v>
          </cell>
          <cell r="K203">
            <v>11929.218969104531</v>
          </cell>
          <cell r="L203">
            <v>12962.062620997925</v>
          </cell>
          <cell r="M203">
            <v>12478.092889217982</v>
          </cell>
          <cell r="N203">
            <v>12370.140298720746</v>
          </cell>
          <cell r="O203">
            <v>12419.214907135474</v>
          </cell>
          <cell r="P203">
            <v>12468.003315186068</v>
          </cell>
          <cell r="Q203">
            <v>13520.544637304929</v>
          </cell>
          <cell r="R203">
            <v>14187.337403871983</v>
          </cell>
          <cell r="S203">
            <v>13977.137477792161</v>
          </cell>
          <cell r="T203">
            <v>13921.408994226693</v>
          </cell>
          <cell r="U203">
            <v>16417.959644366401</v>
          </cell>
          <cell r="V203">
            <v>16273.422791883511</v>
          </cell>
          <cell r="W203">
            <v>18154.44088913106</v>
          </cell>
          <cell r="X203">
            <v>18807.812769480865</v>
          </cell>
          <cell r="Y203">
            <v>20020.911156039041</v>
          </cell>
          <cell r="Z203">
            <v>20773.63389088224</v>
          </cell>
          <cell r="AA203">
            <v>286628.31784698146</v>
          </cell>
        </row>
        <row r="204">
          <cell r="B204" t="str">
            <v>4.1.1  -  Pessoal e Administradores    (Transp. Qd. 1.3.)</v>
          </cell>
          <cell r="G204">
            <v>5080</v>
          </cell>
          <cell r="H204">
            <v>5725</v>
          </cell>
          <cell r="I204">
            <v>5725</v>
          </cell>
          <cell r="J204">
            <v>5725</v>
          </cell>
          <cell r="K204">
            <v>5725</v>
          </cell>
          <cell r="L204">
            <v>5725</v>
          </cell>
          <cell r="M204">
            <v>5725</v>
          </cell>
          <cell r="N204">
            <v>5725</v>
          </cell>
          <cell r="O204">
            <v>5725</v>
          </cell>
          <cell r="P204">
            <v>5725</v>
          </cell>
          <cell r="Q204">
            <v>5875</v>
          </cell>
          <cell r="R204">
            <v>5875</v>
          </cell>
          <cell r="S204">
            <v>5875</v>
          </cell>
          <cell r="T204">
            <v>5875</v>
          </cell>
          <cell r="U204">
            <v>5875</v>
          </cell>
          <cell r="V204">
            <v>5875</v>
          </cell>
          <cell r="W204">
            <v>5875</v>
          </cell>
          <cell r="X204">
            <v>5875</v>
          </cell>
          <cell r="Y204">
            <v>5875</v>
          </cell>
          <cell r="Z204">
            <v>5875</v>
          </cell>
          <cell r="AA204">
            <v>115355</v>
          </cell>
        </row>
        <row r="205">
          <cell r="B205" t="str">
            <v>4.1.2  -  Conservação de Rotina    (Transp. Qd. 1.3.)</v>
          </cell>
          <cell r="G205">
            <v>1908</v>
          </cell>
          <cell r="H205">
            <v>2015</v>
          </cell>
          <cell r="I205">
            <v>2015</v>
          </cell>
          <cell r="J205">
            <v>2015</v>
          </cell>
          <cell r="K205">
            <v>2070</v>
          </cell>
          <cell r="L205">
            <v>2070</v>
          </cell>
          <cell r="M205">
            <v>2070</v>
          </cell>
          <cell r="N205">
            <v>2070</v>
          </cell>
          <cell r="O205">
            <v>2070</v>
          </cell>
          <cell r="P205">
            <v>2177</v>
          </cell>
          <cell r="Q205">
            <v>2177</v>
          </cell>
          <cell r="R205">
            <v>2177</v>
          </cell>
          <cell r="S205">
            <v>2177</v>
          </cell>
          <cell r="T205">
            <v>2177</v>
          </cell>
          <cell r="U205">
            <v>2177</v>
          </cell>
          <cell r="V205">
            <v>2177</v>
          </cell>
          <cell r="W205">
            <v>2177</v>
          </cell>
          <cell r="X205">
            <v>2177</v>
          </cell>
          <cell r="Y205">
            <v>2177</v>
          </cell>
          <cell r="Z205">
            <v>2177</v>
          </cell>
          <cell r="AA205">
            <v>42250</v>
          </cell>
        </row>
        <row r="206">
          <cell r="B206" t="str">
            <v>4.1.3  -  Consumo    (Transp. Qd. 1.3.)</v>
          </cell>
          <cell r="G206">
            <v>174</v>
          </cell>
          <cell r="H206">
            <v>174</v>
          </cell>
          <cell r="I206">
            <v>174</v>
          </cell>
          <cell r="J206">
            <v>174</v>
          </cell>
          <cell r="K206">
            <v>174</v>
          </cell>
          <cell r="L206">
            <v>174</v>
          </cell>
          <cell r="M206">
            <v>174</v>
          </cell>
          <cell r="N206">
            <v>174</v>
          </cell>
          <cell r="O206">
            <v>174</v>
          </cell>
          <cell r="P206">
            <v>174</v>
          </cell>
          <cell r="Q206">
            <v>174</v>
          </cell>
          <cell r="R206">
            <v>174</v>
          </cell>
          <cell r="S206">
            <v>174</v>
          </cell>
          <cell r="T206">
            <v>174</v>
          </cell>
          <cell r="U206">
            <v>174</v>
          </cell>
          <cell r="V206">
            <v>174</v>
          </cell>
          <cell r="W206">
            <v>174</v>
          </cell>
          <cell r="X206">
            <v>174</v>
          </cell>
          <cell r="Y206">
            <v>174</v>
          </cell>
          <cell r="Z206">
            <v>174</v>
          </cell>
          <cell r="AA206">
            <v>3480</v>
          </cell>
        </row>
        <row r="207">
          <cell r="B207" t="str">
            <v>4.1.4  -  Transportes    (Transp. Qd. 1.3.)</v>
          </cell>
          <cell r="G207">
            <v>287</v>
          </cell>
          <cell r="H207">
            <v>287</v>
          </cell>
          <cell r="I207">
            <v>287</v>
          </cell>
          <cell r="J207">
            <v>287</v>
          </cell>
          <cell r="K207">
            <v>287</v>
          </cell>
          <cell r="L207">
            <v>287</v>
          </cell>
          <cell r="M207">
            <v>287</v>
          </cell>
          <cell r="N207">
            <v>287</v>
          </cell>
          <cell r="O207">
            <v>287</v>
          </cell>
          <cell r="P207">
            <v>287</v>
          </cell>
          <cell r="Q207">
            <v>287</v>
          </cell>
          <cell r="R207">
            <v>287</v>
          </cell>
          <cell r="S207">
            <v>287</v>
          </cell>
          <cell r="T207">
            <v>287</v>
          </cell>
          <cell r="U207">
            <v>287</v>
          </cell>
          <cell r="V207">
            <v>287</v>
          </cell>
          <cell r="W207">
            <v>287</v>
          </cell>
          <cell r="X207">
            <v>287</v>
          </cell>
          <cell r="Y207">
            <v>287</v>
          </cell>
          <cell r="Z207">
            <v>287</v>
          </cell>
          <cell r="AA207">
            <v>5740</v>
          </cell>
        </row>
        <row r="208">
          <cell r="B208" t="str">
            <v>4.1.5  -  Diversas    (Transp. Qd. 1.3.)</v>
          </cell>
          <cell r="G208">
            <v>258</v>
          </cell>
          <cell r="H208">
            <v>258</v>
          </cell>
          <cell r="I208">
            <v>258</v>
          </cell>
          <cell r="J208">
            <v>258</v>
          </cell>
          <cell r="K208">
            <v>258</v>
          </cell>
          <cell r="L208">
            <v>258</v>
          </cell>
          <cell r="M208">
            <v>258</v>
          </cell>
          <cell r="N208">
            <v>258</v>
          </cell>
          <cell r="O208">
            <v>258</v>
          </cell>
          <cell r="P208">
            <v>258</v>
          </cell>
          <cell r="Q208">
            <v>258</v>
          </cell>
          <cell r="R208">
            <v>258</v>
          </cell>
          <cell r="S208">
            <v>258</v>
          </cell>
          <cell r="T208">
            <v>258</v>
          </cell>
          <cell r="U208">
            <v>258</v>
          </cell>
          <cell r="V208">
            <v>258</v>
          </cell>
          <cell r="W208">
            <v>258</v>
          </cell>
          <cell r="X208">
            <v>258</v>
          </cell>
          <cell r="Y208">
            <v>258</v>
          </cell>
          <cell r="Z208">
            <v>258</v>
          </cell>
          <cell r="AA208">
            <v>5160</v>
          </cell>
        </row>
        <row r="209">
          <cell r="B209" t="str">
            <v>4.1.6  -  Depreciação/Amortização    (Transp. Qd. 1.3.)</v>
          </cell>
          <cell r="G209">
            <v>1472.3982142857144</v>
          </cell>
          <cell r="H209">
            <v>1655.9196177944864</v>
          </cell>
          <cell r="I209">
            <v>1846.1181733500418</v>
          </cell>
          <cell r="J209">
            <v>1902.0069204088654</v>
          </cell>
          <cell r="K209">
            <v>1977.135725408865</v>
          </cell>
          <cell r="L209">
            <v>3015.1651430755319</v>
          </cell>
          <cell r="M209">
            <v>2497.7441202326745</v>
          </cell>
          <cell r="N209">
            <v>2377.9475154672168</v>
          </cell>
          <cell r="O209">
            <v>2421.7718994768843</v>
          </cell>
          <cell r="P209">
            <v>2601.0360985818029</v>
          </cell>
          <cell r="Q209">
            <v>3487.3972817012327</v>
          </cell>
          <cell r="R209">
            <v>4137.0369041850863</v>
          </cell>
          <cell r="S209">
            <v>3909.187344342065</v>
          </cell>
          <cell r="T209">
            <v>3835.2847512933949</v>
          </cell>
          <cell r="U209">
            <v>6312.9289097499068</v>
          </cell>
          <cell r="V209">
            <v>6149.0854048238152</v>
          </cell>
          <cell r="W209">
            <v>8010.1893018681612</v>
          </cell>
          <cell r="X209">
            <v>8642.9516400947687</v>
          </cell>
          <cell r="Y209">
            <v>9834.9875169297447</v>
          </cell>
          <cell r="Z209">
            <v>10565.987516929747</v>
          </cell>
          <cell r="AA209">
            <v>86652.28</v>
          </cell>
        </row>
        <row r="210">
          <cell r="B210" t="str">
            <v>4.1.7  -  Seguros    (transp. Qd 1.3.)</v>
          </cell>
          <cell r="G210">
            <v>304</v>
          </cell>
          <cell r="H210">
            <v>304</v>
          </cell>
          <cell r="I210">
            <v>304</v>
          </cell>
          <cell r="J210">
            <v>304</v>
          </cell>
          <cell r="K210">
            <v>304</v>
          </cell>
          <cell r="L210">
            <v>304</v>
          </cell>
          <cell r="M210">
            <v>304</v>
          </cell>
          <cell r="N210">
            <v>304</v>
          </cell>
          <cell r="O210">
            <v>304</v>
          </cell>
          <cell r="P210">
            <v>304</v>
          </cell>
          <cell r="Q210">
            <v>304</v>
          </cell>
          <cell r="R210">
            <v>304</v>
          </cell>
          <cell r="S210">
            <v>304</v>
          </cell>
          <cell r="T210">
            <v>304</v>
          </cell>
          <cell r="U210">
            <v>304</v>
          </cell>
          <cell r="V210">
            <v>304</v>
          </cell>
          <cell r="W210">
            <v>304</v>
          </cell>
          <cell r="X210">
            <v>304</v>
          </cell>
          <cell r="Y210">
            <v>304</v>
          </cell>
          <cell r="Z210">
            <v>304</v>
          </cell>
          <cell r="AA210">
            <v>6080</v>
          </cell>
        </row>
        <row r="211">
          <cell r="B211" t="str">
            <v xml:space="preserve">4.1.8  -  Garantias  (transp. Qd 1.3.)  </v>
          </cell>
          <cell r="G211">
            <v>159.89338559999999</v>
          </cell>
          <cell r="H211">
            <v>154.55006549378271</v>
          </cell>
          <cell r="I211">
            <v>150.4405895475588</v>
          </cell>
          <cell r="J211">
            <v>139.03438481844543</v>
          </cell>
          <cell r="K211">
            <v>132.91686641566551</v>
          </cell>
          <cell r="L211">
            <v>131.77198696275326</v>
          </cell>
          <cell r="M211">
            <v>130.89628854530989</v>
          </cell>
          <cell r="N211">
            <v>127.03195961353089</v>
          </cell>
          <cell r="O211">
            <v>116.09922509859052</v>
          </cell>
          <cell r="P211">
            <v>105.53300940426631</v>
          </cell>
          <cell r="Q211">
            <v>104.52687356369655</v>
          </cell>
          <cell r="R211">
            <v>103.99486164689655</v>
          </cell>
          <cell r="S211">
            <v>103.46284973009655</v>
          </cell>
          <cell r="T211">
            <v>102.93083781329655</v>
          </cell>
          <cell r="U211">
            <v>102.39882589649655</v>
          </cell>
          <cell r="V211">
            <v>101.86681397969654</v>
          </cell>
          <cell r="W211">
            <v>101.33480206289656</v>
          </cell>
          <cell r="X211">
            <v>100.80279014609656</v>
          </cell>
          <cell r="Y211">
            <v>100.27077822929655</v>
          </cell>
          <cell r="Z211">
            <v>99.738766312496551</v>
          </cell>
          <cell r="AA211">
            <v>2369.495960880869</v>
          </cell>
        </row>
        <row r="212">
          <cell r="B212" t="str">
            <v xml:space="preserve">4.1.9  -  Parc.Variável da Concessão   </v>
          </cell>
          <cell r="G212">
            <v>355.04810867999998</v>
          </cell>
          <cell r="H212">
            <v>471.88043243999994</v>
          </cell>
          <cell r="I212">
            <v>485.57974487999996</v>
          </cell>
          <cell r="J212">
            <v>499.55195039999995</v>
          </cell>
          <cell r="K212">
            <v>513.97597727999982</v>
          </cell>
          <cell r="L212">
            <v>509.9350909596414</v>
          </cell>
          <cell r="M212">
            <v>544.26208043999998</v>
          </cell>
          <cell r="N212">
            <v>559.97042363999992</v>
          </cell>
          <cell r="O212">
            <v>576.15338255999995</v>
          </cell>
          <cell r="P212">
            <v>592.83900719999997</v>
          </cell>
          <cell r="Q212">
            <v>610.02528203999998</v>
          </cell>
          <cell r="R212">
            <v>627.71043803999999</v>
          </cell>
          <cell r="S212">
            <v>645.89208371999996</v>
          </cell>
          <cell r="T212">
            <v>664.59820511999999</v>
          </cell>
          <cell r="U212">
            <v>684.03670871999998</v>
          </cell>
          <cell r="V212">
            <v>703.87537307999992</v>
          </cell>
          <cell r="W212">
            <v>724.32158519999996</v>
          </cell>
          <cell r="X212">
            <v>745.46313923999992</v>
          </cell>
          <cell r="Y212">
            <v>767.05766087999996</v>
          </cell>
          <cell r="Z212">
            <v>789.31240763999995</v>
          </cell>
          <cell r="AA212">
            <v>12071.48908215964</v>
          </cell>
        </row>
        <row r="213">
          <cell r="B213" t="str">
            <v xml:space="preserve">4.1.10 - Parcela Fixa da Concessão   </v>
          </cell>
          <cell r="G213">
            <v>892.98240394088668</v>
          </cell>
          <cell r="H213">
            <v>487.19039999999995</v>
          </cell>
          <cell r="I213">
            <v>487.19039999999995</v>
          </cell>
          <cell r="J213">
            <v>487.19039999999995</v>
          </cell>
          <cell r="K213">
            <v>487.19039999999995</v>
          </cell>
          <cell r="L213">
            <v>487.19039999999995</v>
          </cell>
          <cell r="M213">
            <v>487.19039999999995</v>
          </cell>
          <cell r="N213">
            <v>487.19039999999995</v>
          </cell>
          <cell r="O213">
            <v>487.19039999999995</v>
          </cell>
          <cell r="P213">
            <v>243.59519999999998</v>
          </cell>
          <cell r="Q213">
            <v>243.59519999999998</v>
          </cell>
          <cell r="R213">
            <v>243.59519999999998</v>
          </cell>
          <cell r="S213">
            <v>243.59519999999998</v>
          </cell>
          <cell r="T213">
            <v>243.59519999999998</v>
          </cell>
          <cell r="U213">
            <v>243.59519999999998</v>
          </cell>
          <cell r="V213">
            <v>243.59519999999998</v>
          </cell>
          <cell r="W213">
            <v>243.59519999999998</v>
          </cell>
          <cell r="X213">
            <v>243.59519999999998</v>
          </cell>
          <cell r="Y213">
            <v>243.59519999999998</v>
          </cell>
          <cell r="Z213">
            <v>243.59519999999998</v>
          </cell>
          <cell r="AA213">
            <v>7470.0528039408837</v>
          </cell>
        </row>
        <row r="214">
          <cell r="B214" t="str">
            <v>5 -  RESULTADO BRUTO OPERACIONAL     (3 - 4)</v>
          </cell>
          <cell r="G214">
            <v>620.1265666960644</v>
          </cell>
          <cell r="H214">
            <v>3622.5035394697315</v>
          </cell>
          <cell r="I214">
            <v>3862.5453986184002</v>
          </cell>
          <cell r="J214">
            <v>4253.0868180526904</v>
          </cell>
          <cell r="K214">
            <v>4559.567975502825</v>
          </cell>
          <cell r="L214">
            <v>2830.6496327547757</v>
          </cell>
          <cell r="M214">
            <v>3916.0665733912338</v>
          </cell>
          <cell r="N214">
            <v>4662.015601117253</v>
          </cell>
          <cell r="O214">
            <v>5115.0925918165249</v>
          </cell>
          <cell r="P214">
            <v>5581.3894540539313</v>
          </cell>
          <cell r="Q214">
            <v>5046.5492008130732</v>
          </cell>
          <cell r="R214">
            <v>4926.2629344460165</v>
          </cell>
          <cell r="S214">
            <v>5678.7789714818373</v>
          </cell>
          <cell r="T214">
            <v>6292.5748516773074</v>
          </cell>
          <cell r="U214">
            <v>4375.2976361575966</v>
          </cell>
          <cell r="V214">
            <v>5110.2343184024885</v>
          </cell>
          <cell r="W214">
            <v>3840.5248802089409</v>
          </cell>
          <cell r="X214">
            <v>3814.2693203771341</v>
          </cell>
          <cell r="Y214">
            <v>3246.9711177569588</v>
          </cell>
          <cell r="Z214">
            <v>3153.6919217557588</v>
          </cell>
          <cell r="AA214">
            <v>84508.199304550479</v>
          </cell>
        </row>
        <row r="215">
          <cell r="B215" t="str">
            <v>6 -  RESULTADO FINANCEIRO    (6.1)</v>
          </cell>
          <cell r="G215">
            <v>0</v>
          </cell>
          <cell r="H215">
            <v>5</v>
          </cell>
          <cell r="I215">
            <v>9</v>
          </cell>
          <cell r="J215">
            <v>2</v>
          </cell>
          <cell r="K215">
            <v>30</v>
          </cell>
          <cell r="L215">
            <v>248.00000000000003</v>
          </cell>
          <cell r="M215">
            <v>399.99999999999994</v>
          </cell>
          <cell r="N215">
            <v>519</v>
          </cell>
          <cell r="O215">
            <v>262</v>
          </cell>
          <cell r="P215">
            <v>70</v>
          </cell>
          <cell r="Q215">
            <v>224</v>
          </cell>
          <cell r="R215">
            <v>5</v>
          </cell>
          <cell r="S215">
            <v>315</v>
          </cell>
          <cell r="T215">
            <v>631</v>
          </cell>
          <cell r="U215">
            <v>977</v>
          </cell>
          <cell r="V215">
            <v>1352</v>
          </cell>
          <cell r="W215">
            <v>1661</v>
          </cell>
          <cell r="X215">
            <v>2117</v>
          </cell>
          <cell r="Y215">
            <v>2439</v>
          </cell>
          <cell r="Z215">
            <v>2938</v>
          </cell>
          <cell r="AA215">
            <v>14204</v>
          </cell>
        </row>
        <row r="216">
          <cell r="B216" t="str">
            <v>6.1 - Receitas    (Transp. Qd. 2B)</v>
          </cell>
          <cell r="G216">
            <v>0</v>
          </cell>
          <cell r="H216">
            <v>5</v>
          </cell>
          <cell r="I216">
            <v>9</v>
          </cell>
          <cell r="J216">
            <v>2</v>
          </cell>
          <cell r="K216">
            <v>30</v>
          </cell>
          <cell r="L216">
            <v>248.00000000000003</v>
          </cell>
          <cell r="M216">
            <v>399.99999999999994</v>
          </cell>
          <cell r="N216">
            <v>519</v>
          </cell>
          <cell r="O216">
            <v>262</v>
          </cell>
          <cell r="P216">
            <v>70</v>
          </cell>
          <cell r="Q216">
            <v>224</v>
          </cell>
          <cell r="R216">
            <v>5</v>
          </cell>
          <cell r="S216">
            <v>315</v>
          </cell>
          <cell r="T216">
            <v>631</v>
          </cell>
          <cell r="U216">
            <v>977</v>
          </cell>
          <cell r="V216">
            <v>1352</v>
          </cell>
          <cell r="W216">
            <v>1661</v>
          </cell>
          <cell r="X216">
            <v>2117</v>
          </cell>
          <cell r="Y216">
            <v>2439</v>
          </cell>
          <cell r="Z216">
            <v>2938</v>
          </cell>
          <cell r="AA216">
            <v>14204</v>
          </cell>
        </row>
        <row r="217">
          <cell r="B217" t="str">
            <v>7 -  RESULTADO OPERACIONAL    (5 + 6)</v>
          </cell>
          <cell r="G217">
            <v>620.1265666960644</v>
          </cell>
          <cell r="H217">
            <v>3627.5035394697315</v>
          </cell>
          <cell r="I217">
            <v>3871.5453986184002</v>
          </cell>
          <cell r="J217">
            <v>4255.0868180526904</v>
          </cell>
          <cell r="K217">
            <v>4589.567975502825</v>
          </cell>
          <cell r="L217">
            <v>3078.6496327547757</v>
          </cell>
          <cell r="M217">
            <v>4316.0665733912338</v>
          </cell>
          <cell r="N217">
            <v>5181.015601117253</v>
          </cell>
          <cell r="O217">
            <v>5377.0925918165249</v>
          </cell>
          <cell r="P217">
            <v>5651.3894540539313</v>
          </cell>
          <cell r="Q217">
            <v>5270.5492008130732</v>
          </cell>
          <cell r="R217">
            <v>4931.2629344460165</v>
          </cell>
          <cell r="S217">
            <v>5993.7789714818373</v>
          </cell>
          <cell r="T217">
            <v>6923.5748516773074</v>
          </cell>
          <cell r="U217">
            <v>5352.2976361575966</v>
          </cell>
          <cell r="V217">
            <v>6462.2343184024885</v>
          </cell>
          <cell r="W217">
            <v>5501.5248802089409</v>
          </cell>
          <cell r="X217">
            <v>5931.2693203771341</v>
          </cell>
          <cell r="Y217">
            <v>5685.9711177569588</v>
          </cell>
          <cell r="Z217">
            <v>6091.6919217557588</v>
          </cell>
          <cell r="AA217">
            <v>98712.199304550479</v>
          </cell>
        </row>
        <row r="218">
          <cell r="B218" t="str">
            <v>8 -  RESULTADO NÃO OPERACIONAL    (Tr. item 2, Qd. 3A)</v>
          </cell>
          <cell r="G218">
            <v>101.01348486052611</v>
          </cell>
          <cell r="H218">
            <v>141.01127104711153</v>
          </cell>
          <cell r="I218">
            <v>144.9890617256759</v>
          </cell>
          <cell r="J218">
            <v>150.0016850326308</v>
          </cell>
          <cell r="K218">
            <v>154.00416129702762</v>
          </cell>
          <cell r="L218">
            <v>157.97647622892904</v>
          </cell>
          <cell r="M218">
            <v>162.96939454848513</v>
          </cell>
          <cell r="N218">
            <v>167.98055722246036</v>
          </cell>
          <cell r="O218">
            <v>172.98959470713427</v>
          </cell>
          <cell r="P218">
            <v>177.99191999999999</v>
          </cell>
          <cell r="Q218">
            <v>182.99209037328092</v>
          </cell>
          <cell r="R218">
            <v>188.995030323593</v>
          </cell>
          <cell r="S218">
            <v>194.00471572181937</v>
          </cell>
          <cell r="T218">
            <v>200.01793075845507</v>
          </cell>
          <cell r="U218">
            <v>205.98422468415939</v>
          </cell>
          <cell r="V218">
            <v>211.99543672822023</v>
          </cell>
          <cell r="W218">
            <v>218.00135950110052</v>
          </cell>
          <cell r="X218">
            <v>224.9830839123463</v>
          </cell>
          <cell r="Y218">
            <v>231.01031535585713</v>
          </cell>
          <cell r="Z218">
            <v>238.03241525423726</v>
          </cell>
          <cell r="AA218">
            <v>3626.94420928305</v>
          </cell>
        </row>
        <row r="219">
          <cell r="B219" t="str">
            <v>9 -  RESULTADO ANTES CONTRIBUIÇÃO SOCIAL   (7 + 8)</v>
          </cell>
          <cell r="G219">
            <v>721.14005155659049</v>
          </cell>
          <cell r="H219">
            <v>3768.5148105168432</v>
          </cell>
          <cell r="I219">
            <v>4016.5344603440763</v>
          </cell>
          <cell r="J219">
            <v>4405.0885030853215</v>
          </cell>
          <cell r="K219">
            <v>4743.5721367998522</v>
          </cell>
          <cell r="L219">
            <v>3236.6261089837049</v>
          </cell>
          <cell r="M219">
            <v>4479.0359679397188</v>
          </cell>
          <cell r="N219">
            <v>5348.9961583397135</v>
          </cell>
          <cell r="O219">
            <v>5550.0821865236594</v>
          </cell>
          <cell r="P219">
            <v>5829.3813740539317</v>
          </cell>
          <cell r="Q219">
            <v>5453.5412911863541</v>
          </cell>
          <cell r="R219">
            <v>5120.2579647696093</v>
          </cell>
          <cell r="S219">
            <v>6187.7836872036569</v>
          </cell>
          <cell r="T219">
            <v>7123.5927824357623</v>
          </cell>
          <cell r="U219">
            <v>5558.2818608417556</v>
          </cell>
          <cell r="V219">
            <v>6674.2297551307083</v>
          </cell>
          <cell r="W219">
            <v>5719.5262397100414</v>
          </cell>
          <cell r="X219">
            <v>6156.2524042894802</v>
          </cell>
          <cell r="Y219">
            <v>5916.9814331128164</v>
          </cell>
          <cell r="Z219">
            <v>6329.7243370099959</v>
          </cell>
          <cell r="AA219">
            <v>102339.14351383352</v>
          </cell>
        </row>
        <row r="220">
          <cell r="B220" t="str">
            <v>10- CONTRIBUIÇÃO SOCIAL (Legislação vigente)</v>
          </cell>
          <cell r="G220">
            <v>57.691204124527282</v>
          </cell>
          <cell r="H220">
            <v>301.48118484134733</v>
          </cell>
          <cell r="I220">
            <v>321.32275682752612</v>
          </cell>
          <cell r="J220">
            <v>352.40708024682567</v>
          </cell>
          <cell r="K220">
            <v>379.48577094398809</v>
          </cell>
          <cell r="L220">
            <v>258.93008871869603</v>
          </cell>
          <cell r="M220">
            <v>358.32287743517725</v>
          </cell>
          <cell r="N220">
            <v>427.91969266717678</v>
          </cell>
          <cell r="O220">
            <v>444.0065749218931</v>
          </cell>
          <cell r="P220">
            <v>466.35050992431439</v>
          </cell>
          <cell r="Q220">
            <v>436.28330329490825</v>
          </cell>
          <cell r="R220">
            <v>409.62063718156872</v>
          </cell>
          <cell r="S220">
            <v>495.0226949762926</v>
          </cell>
          <cell r="T220">
            <v>569.88742259486105</v>
          </cell>
          <cell r="U220">
            <v>444.66254886734049</v>
          </cell>
          <cell r="V220">
            <v>533.93838041045683</v>
          </cell>
          <cell r="W220">
            <v>457.5620991768036</v>
          </cell>
          <cell r="X220">
            <v>492.50019234315863</v>
          </cell>
          <cell r="Y220">
            <v>473.35851464902532</v>
          </cell>
          <cell r="Z220">
            <v>506.37794696079942</v>
          </cell>
          <cell r="AA220">
            <v>8187.1314811066868</v>
          </cell>
        </row>
        <row r="221">
          <cell r="B221" t="str">
            <v>11- RESULTADO ANTES IMPOSTO DE RENDA    (9 - 10)</v>
          </cell>
          <cell r="G221">
            <v>663.44884743206319</v>
          </cell>
          <cell r="H221">
            <v>3467.0336256754958</v>
          </cell>
          <cell r="I221">
            <v>3695.2117035165502</v>
          </cell>
          <cell r="J221">
            <v>4052.6814228384956</v>
          </cell>
          <cell r="K221">
            <v>4364.0863658558637</v>
          </cell>
          <cell r="L221">
            <v>2977.6960202650089</v>
          </cell>
          <cell r="M221">
            <v>4120.7130905045415</v>
          </cell>
          <cell r="N221">
            <v>4921.0764656725369</v>
          </cell>
          <cell r="O221">
            <v>5106.0756116017665</v>
          </cell>
          <cell r="P221">
            <v>5363.0308641296169</v>
          </cell>
          <cell r="Q221">
            <v>5017.2579878914457</v>
          </cell>
          <cell r="R221">
            <v>4710.6373275880405</v>
          </cell>
          <cell r="S221">
            <v>5692.7609922273641</v>
          </cell>
          <cell r="T221">
            <v>6553.7053598409011</v>
          </cell>
          <cell r="U221">
            <v>5113.6193119744148</v>
          </cell>
          <cell r="V221">
            <v>6140.291374720251</v>
          </cell>
          <cell r="W221">
            <v>5261.9641405332377</v>
          </cell>
          <cell r="X221">
            <v>5663.7522119463219</v>
          </cell>
          <cell r="Y221">
            <v>5443.6229184637914</v>
          </cell>
          <cell r="Z221">
            <v>5823.3463900491961</v>
          </cell>
          <cell r="AA221">
            <v>94152.012032726838</v>
          </cell>
        </row>
        <row r="222">
          <cell r="B222" t="str">
            <v>12- IMPOSTO DE RENDA (Legislação vigente)</v>
          </cell>
          <cell r="G222">
            <v>156.28501288914777</v>
          </cell>
          <cell r="H222">
            <v>918.12870262921047</v>
          </cell>
          <cell r="I222">
            <v>980.13361508601906</v>
          </cell>
          <cell r="J222">
            <v>1077.2721257713301</v>
          </cell>
          <cell r="K222">
            <v>1161.8930341999624</v>
          </cell>
          <cell r="L222">
            <v>785.1565272459253</v>
          </cell>
          <cell r="M222">
            <v>1095.7589919849293</v>
          </cell>
          <cell r="N222">
            <v>1313.2490395849277</v>
          </cell>
          <cell r="O222">
            <v>1363.5205466309158</v>
          </cell>
          <cell r="P222">
            <v>1433.3453435134827</v>
          </cell>
          <cell r="Q222">
            <v>1339.3853227965883</v>
          </cell>
          <cell r="R222">
            <v>1256.0644911924019</v>
          </cell>
          <cell r="S222">
            <v>1522.9459218009142</v>
          </cell>
          <cell r="T222">
            <v>1756.8981956089408</v>
          </cell>
          <cell r="U222">
            <v>1365.5704652104391</v>
          </cell>
          <cell r="V222">
            <v>1644.5574387826773</v>
          </cell>
          <cell r="W222">
            <v>1405.8815599275101</v>
          </cell>
          <cell r="X222">
            <v>1515.06310107237</v>
          </cell>
          <cell r="Y222">
            <v>1455.2453582782039</v>
          </cell>
          <cell r="Z222">
            <v>1558.4310842524987</v>
          </cell>
          <cell r="AA222">
            <v>25104.785878458399</v>
          </cell>
        </row>
        <row r="223">
          <cell r="B223" t="str">
            <v>13- RESULTADO DE EXERCÍCIO    (11 - 12)</v>
          </cell>
          <cell r="G223">
            <v>507.16383454291542</v>
          </cell>
          <cell r="H223">
            <v>2548.9049230462851</v>
          </cell>
          <cell r="I223">
            <v>2715.0780884305314</v>
          </cell>
          <cell r="J223">
            <v>2975.4092970671654</v>
          </cell>
          <cell r="K223">
            <v>3202.1933316559016</v>
          </cell>
          <cell r="L223">
            <v>2192.5394930190837</v>
          </cell>
          <cell r="M223">
            <v>3024.9540985196122</v>
          </cell>
          <cell r="N223">
            <v>3607.8274260876092</v>
          </cell>
          <cell r="O223">
            <v>3742.5550649708507</v>
          </cell>
          <cell r="P223">
            <v>3929.6855206161345</v>
          </cell>
          <cell r="Q223">
            <v>3677.8726650948574</v>
          </cell>
          <cell r="R223">
            <v>3454.5728363956387</v>
          </cell>
          <cell r="S223">
            <v>4169.8150704264499</v>
          </cell>
          <cell r="T223">
            <v>4796.8071642319601</v>
          </cell>
          <cell r="U223">
            <v>3748.0488467639757</v>
          </cell>
          <cell r="V223">
            <v>4495.7339359375737</v>
          </cell>
          <cell r="W223">
            <v>3856.0825806057273</v>
          </cell>
          <cell r="X223">
            <v>4148.6891108739519</v>
          </cell>
          <cell r="Y223">
            <v>3988.3775601855878</v>
          </cell>
          <cell r="Z223">
            <v>4264.9153057966978</v>
          </cell>
          <cell r="AA223">
            <v>69047.226154268443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27040.18286063206</v>
          </cell>
          <cell r="H229">
            <v>27837.212083353701</v>
          </cell>
          <cell r="I229">
            <v>28657.734327004469</v>
          </cell>
          <cell r="J229">
            <v>29502.442065607454</v>
          </cell>
          <cell r="K229">
            <v>30372.048184365471</v>
          </cell>
          <cell r="L229">
            <v>31267.286581295575</v>
          </cell>
          <cell r="M229">
            <v>32188.912786597142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206865.81888885589</v>
          </cell>
        </row>
        <row r="230">
          <cell r="B230" t="str">
            <v>1.1 - Operacionais    (1.1.1 + 1.1.2)</v>
          </cell>
          <cell r="G230">
            <v>27040.18286063206</v>
          </cell>
          <cell r="H230">
            <v>27837.212083353701</v>
          </cell>
          <cell r="I230">
            <v>28657.734327004469</v>
          </cell>
          <cell r="J230">
            <v>29502.442065607454</v>
          </cell>
          <cell r="K230">
            <v>30372.048184365471</v>
          </cell>
          <cell r="L230">
            <v>31267.286581295575</v>
          </cell>
          <cell r="M230">
            <v>32188.912786597142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206865.81888885589</v>
          </cell>
        </row>
        <row r="231">
          <cell r="B231" t="str">
            <v>1.1.1 - Receitas de  Pedágios    (Transp. Qd.2.1.1.2)</v>
          </cell>
          <cell r="G231">
            <v>26725.615819442763</v>
          </cell>
          <cell r="H231">
            <v>27513.372947902866</v>
          </cell>
          <cell r="I231">
            <v>28324.349795513026</v>
          </cell>
          <cell r="J231">
            <v>29159.230780525933</v>
          </cell>
          <cell r="K231">
            <v>30018.720494924273</v>
          </cell>
          <cell r="L231">
            <v>30903.544299056211</v>
          </cell>
          <cell r="M231">
            <v>31814.448933798198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204459.28307116329</v>
          </cell>
        </row>
        <row r="232">
          <cell r="B232" t="str">
            <v>1.1.2 - Outras Receitas Operacionais    (calculado 2.1.2.)</v>
          </cell>
          <cell r="G232">
            <v>314.56704118929804</v>
          </cell>
          <cell r="H232">
            <v>323.83913545083408</v>
          </cell>
          <cell r="I232">
            <v>333.38453149144334</v>
          </cell>
          <cell r="J232">
            <v>343.21128508151992</v>
          </cell>
          <cell r="K232">
            <v>353.32768944119908</v>
          </cell>
          <cell r="L232">
            <v>363.74228223936217</v>
          </cell>
          <cell r="M232">
            <v>374.46385279894298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2406.5358176925993</v>
          </cell>
        </row>
        <row r="233">
          <cell r="B233" t="str">
            <v>2 -  DEDUÇÕES DA RECEITA    (2.1)</v>
          </cell>
          <cell r="G233">
            <v>2423.0835471849514</v>
          </cell>
          <cell r="H233">
            <v>2494.5057119741609</v>
          </cell>
          <cell r="I233">
            <v>2568.0330974558647</v>
          </cell>
          <cell r="J233">
            <v>2643.7277565540708</v>
          </cell>
          <cell r="K233">
            <v>2721.6535712482341</v>
          </cell>
          <cell r="L233">
            <v>2801.8763064860118</v>
          </cell>
          <cell r="M233">
            <v>2884.4636656851249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18537.343656588419</v>
          </cell>
        </row>
        <row r="234">
          <cell r="B234" t="str">
            <v>2.1 - Tributos sobre Faturamento    (2.1.1+ .... + 2.1.4)</v>
          </cell>
          <cell r="G234">
            <v>2423.0835471849514</v>
          </cell>
          <cell r="H234">
            <v>2494.5057119741609</v>
          </cell>
          <cell r="I234">
            <v>2568.0330974558647</v>
          </cell>
          <cell r="J234">
            <v>2643.7277565540708</v>
          </cell>
          <cell r="K234">
            <v>2721.6535712482341</v>
          </cell>
          <cell r="L234">
            <v>2801.8763064860118</v>
          </cell>
          <cell r="M234">
            <v>2884.4636656851249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18537.343656588419</v>
          </cell>
        </row>
        <row r="235">
          <cell r="B235" t="str">
            <v>2.1.1 - I.S.S    (transp. Qd  1.3.)</v>
          </cell>
          <cell r="G235">
            <v>1352.0091430316031</v>
          </cell>
          <cell r="H235">
            <v>1391.8606041676851</v>
          </cell>
          <cell r="I235">
            <v>1432.8867163502237</v>
          </cell>
          <cell r="J235">
            <v>1475.1221032803728</v>
          </cell>
          <cell r="K235">
            <v>1518.6024092182736</v>
          </cell>
          <cell r="L235">
            <v>1563.3643290647788</v>
          </cell>
          <cell r="M235">
            <v>1609.4456393298572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10343.290944442793</v>
          </cell>
        </row>
        <row r="236">
          <cell r="B236" t="str">
            <v>2.1.2 - Cofins    (transp. Qd 1.3.)</v>
          </cell>
          <cell r="G236">
            <v>880.33512670138214</v>
          </cell>
          <cell r="H236">
            <v>906.28365025189771</v>
          </cell>
          <cell r="I236">
            <v>932.9970255662804</v>
          </cell>
          <cell r="J236">
            <v>960.49779721125867</v>
          </cell>
          <cell r="K236">
            <v>988.80917427120062</v>
          </cell>
          <cell r="L236">
            <v>1017.9550499352598</v>
          </cell>
          <cell r="M236">
            <v>1047.9600216618639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6734.8378455991433</v>
          </cell>
        </row>
        <row r="237">
          <cell r="B237" t="str">
            <v>2.1.3 - Pis / Pasep    (transp. Qd 1.3.)</v>
          </cell>
          <cell r="G237">
            <v>190.73927745196613</v>
          </cell>
          <cell r="H237">
            <v>196.36145755457784</v>
          </cell>
          <cell r="I237">
            <v>202.14935553936076</v>
          </cell>
          <cell r="J237">
            <v>208.10785606243937</v>
          </cell>
          <cell r="K237">
            <v>214.24198775876013</v>
          </cell>
          <cell r="L237">
            <v>220.55692748597295</v>
          </cell>
          <cell r="M237">
            <v>227.05800469340386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1459.2148665464811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24617.099313447106</v>
          </cell>
          <cell r="H239">
            <v>25342.70637137954</v>
          </cell>
          <cell r="I239">
            <v>26089.701229548606</v>
          </cell>
          <cell r="J239">
            <v>26858.714309053383</v>
          </cell>
          <cell r="K239">
            <v>27650.394613117238</v>
          </cell>
          <cell r="L239">
            <v>28465.410274809565</v>
          </cell>
          <cell r="M239">
            <v>29304.449120912017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188328.47523226746</v>
          </cell>
        </row>
        <row r="240">
          <cell r="B240" t="str">
            <v>4 -  DESPESAS    (4.1)</v>
          </cell>
          <cell r="G240">
            <v>9958.2810617557243</v>
          </cell>
          <cell r="H240">
            <v>9982.3660096196145</v>
          </cell>
          <cell r="I240">
            <v>10007.160878987153</v>
          </cell>
          <cell r="J240">
            <v>10032.686595315352</v>
          </cell>
          <cell r="K240">
            <v>10058.964700854431</v>
          </cell>
          <cell r="L240">
            <v>10086.017372828223</v>
          </cell>
          <cell r="M240">
            <v>10113.867442150507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70239.344061511001</v>
          </cell>
        </row>
        <row r="241">
          <cell r="B241" t="str">
            <v>4.1 - Operacionais    (4.1.1+ .... + 4.1.10)</v>
          </cell>
          <cell r="G241">
            <v>9958.2810617557243</v>
          </cell>
          <cell r="H241">
            <v>9982.3660096196145</v>
          </cell>
          <cell r="I241">
            <v>10007.160878987153</v>
          </cell>
          <cell r="J241">
            <v>10032.686595315352</v>
          </cell>
          <cell r="K241">
            <v>10058.964700854431</v>
          </cell>
          <cell r="L241">
            <v>10086.017372828223</v>
          </cell>
          <cell r="M241">
            <v>10113.867442150507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70239.344061511001</v>
          </cell>
        </row>
        <row r="242">
          <cell r="B242" t="str">
            <v>4.1.1  -  Pessoal e Administradores    (Transp. Qd. 1.3.)</v>
          </cell>
          <cell r="G242">
            <v>5875</v>
          </cell>
          <cell r="H242">
            <v>5875</v>
          </cell>
          <cell r="I242">
            <v>5875</v>
          </cell>
          <cell r="J242">
            <v>5875</v>
          </cell>
          <cell r="K242">
            <v>5875</v>
          </cell>
          <cell r="L242">
            <v>5875</v>
          </cell>
          <cell r="M242">
            <v>5875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41125</v>
          </cell>
        </row>
        <row r="243">
          <cell r="B243" t="str">
            <v>4.1.2  -  Conservação de Rotina    (Transp. Qd. 1.3.)</v>
          </cell>
          <cell r="G243">
            <v>2177</v>
          </cell>
          <cell r="H243">
            <v>2177</v>
          </cell>
          <cell r="I243">
            <v>2177</v>
          </cell>
          <cell r="J243">
            <v>2177</v>
          </cell>
          <cell r="K243">
            <v>2177</v>
          </cell>
          <cell r="L243">
            <v>2177</v>
          </cell>
          <cell r="M243">
            <v>2177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15239</v>
          </cell>
        </row>
        <row r="244">
          <cell r="B244" t="str">
            <v>4.1.3  -  Consumo    (Transp. Qd. 1.3.)</v>
          </cell>
          <cell r="G244">
            <v>174</v>
          </cell>
          <cell r="H244">
            <v>174</v>
          </cell>
          <cell r="I244">
            <v>174</v>
          </cell>
          <cell r="J244">
            <v>174</v>
          </cell>
          <cell r="K244">
            <v>174</v>
          </cell>
          <cell r="L244">
            <v>174</v>
          </cell>
          <cell r="M244">
            <v>174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1218</v>
          </cell>
        </row>
        <row r="245">
          <cell r="B245" t="str">
            <v>4.1.4  -  Transportes    (Transp. Qd. 1.3.)</v>
          </cell>
          <cell r="G245">
            <v>287</v>
          </cell>
          <cell r="H245">
            <v>287</v>
          </cell>
          <cell r="I245">
            <v>287</v>
          </cell>
          <cell r="J245">
            <v>287</v>
          </cell>
          <cell r="K245">
            <v>287</v>
          </cell>
          <cell r="L245">
            <v>287</v>
          </cell>
          <cell r="M245">
            <v>287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2009</v>
          </cell>
        </row>
        <row r="246">
          <cell r="B246" t="str">
            <v>4.1.5  -  Diversas    (Transp. Qd. 1.3.)</v>
          </cell>
          <cell r="G246">
            <v>258</v>
          </cell>
          <cell r="H246">
            <v>258</v>
          </cell>
          <cell r="I246">
            <v>258</v>
          </cell>
          <cell r="J246">
            <v>258</v>
          </cell>
          <cell r="K246">
            <v>258</v>
          </cell>
          <cell r="L246">
            <v>258</v>
          </cell>
          <cell r="M246">
            <v>258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1806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304</v>
          </cell>
          <cell r="H248">
            <v>304</v>
          </cell>
          <cell r="I248">
            <v>304</v>
          </cell>
          <cell r="J248">
            <v>304</v>
          </cell>
          <cell r="K248">
            <v>304</v>
          </cell>
          <cell r="L248">
            <v>304</v>
          </cell>
          <cell r="M248">
            <v>304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2128</v>
          </cell>
        </row>
        <row r="249">
          <cell r="B249" t="str">
            <v xml:space="preserve">4.1.8  -  Garantias  (transp. Qd 1.3.)  </v>
          </cell>
          <cell r="G249">
            <v>72.075575936762036</v>
          </cell>
          <cell r="H249">
            <v>72.249647119004436</v>
          </cell>
          <cell r="I249">
            <v>72.428849177017767</v>
          </cell>
          <cell r="J249">
            <v>72.613333347128673</v>
          </cell>
          <cell r="K249">
            <v>72.803255323465422</v>
          </cell>
          <cell r="L249">
            <v>72.998775389354961</v>
          </cell>
          <cell r="M249">
            <v>73.200058552592807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508.36949484532607</v>
          </cell>
        </row>
        <row r="250">
          <cell r="B250" t="str">
            <v xml:space="preserve">4.1.9  -  Parc.Variável da Concessão   </v>
          </cell>
          <cell r="G250">
            <v>811.20548581896173</v>
          </cell>
          <cell r="H250">
            <v>835.11636250061099</v>
          </cell>
          <cell r="I250">
            <v>859.73202981013401</v>
          </cell>
          <cell r="J250">
            <v>885.07326196822362</v>
          </cell>
          <cell r="K250">
            <v>911.1614455309641</v>
          </cell>
          <cell r="L250">
            <v>938.01859743886723</v>
          </cell>
          <cell r="M250">
            <v>965.66738359791418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6205.9745666656754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14658.818251691382</v>
          </cell>
          <cell r="H252">
            <v>15360.340361759925</v>
          </cell>
          <cell r="I252">
            <v>16082.540350561452</v>
          </cell>
          <cell r="J252">
            <v>16826.027713738033</v>
          </cell>
          <cell r="K252">
            <v>17591.429912262807</v>
          </cell>
          <cell r="L252">
            <v>18379.392901981344</v>
          </cell>
          <cell r="M252">
            <v>19190.581678761511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118089.13117075646</v>
          </cell>
        </row>
        <row r="253">
          <cell r="B253" t="str">
            <v>6 -  RESULTADO FINANCEIRO    (6.1)</v>
          </cell>
          <cell r="G253">
            <v>2304.3213627473447</v>
          </cell>
          <cell r="H253">
            <v>2372.2429250428913</v>
          </cell>
          <cell r="I253">
            <v>2442.1665252048783</v>
          </cell>
          <cell r="J253">
            <v>2514.1511747678346</v>
          </cell>
          <cell r="K253">
            <v>2588.2576246745516</v>
          </cell>
          <cell r="L253">
            <v>2664.5484165464195</v>
          </cell>
          <cell r="M253">
            <v>2743.0879354649883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17628.775964448909</v>
          </cell>
        </row>
        <row r="254">
          <cell r="B254" t="str">
            <v>6.1 - Receitas    (Transp. Qd. 2B)</v>
          </cell>
          <cell r="G254">
            <v>2304.3213627473447</v>
          </cell>
          <cell r="H254">
            <v>2372.2429250428913</v>
          </cell>
          <cell r="I254">
            <v>2442.1665252048783</v>
          </cell>
          <cell r="J254">
            <v>2514.1511747678346</v>
          </cell>
          <cell r="K254">
            <v>2588.2576246745516</v>
          </cell>
          <cell r="L254">
            <v>2664.5484165464195</v>
          </cell>
          <cell r="M254">
            <v>2743.0879354649883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17628.775964448909</v>
          </cell>
        </row>
        <row r="255">
          <cell r="B255" t="str">
            <v>7 -  RESULTADO OPERACIONAL    (5 + 6)</v>
          </cell>
          <cell r="G255">
            <v>16963.139614438725</v>
          </cell>
          <cell r="H255">
            <v>17732.583286802816</v>
          </cell>
          <cell r="I255">
            <v>18524.706875766329</v>
          </cell>
          <cell r="J255">
            <v>19340.178888505867</v>
          </cell>
          <cell r="K255">
            <v>20179.687536937359</v>
          </cell>
          <cell r="L255">
            <v>21043.941318527763</v>
          </cell>
          <cell r="M255">
            <v>21933.669614226499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135717.90713520537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16963.139614438725</v>
          </cell>
          <cell r="H257">
            <v>17732.583286802816</v>
          </cell>
          <cell r="I257">
            <v>18524.706875766329</v>
          </cell>
          <cell r="J257">
            <v>19340.178888505867</v>
          </cell>
          <cell r="K257">
            <v>20179.687536937359</v>
          </cell>
          <cell r="L257">
            <v>21043.941318527763</v>
          </cell>
          <cell r="M257">
            <v>21933.669614226499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135717.90713520537</v>
          </cell>
        </row>
        <row r="258">
          <cell r="B258" t="str">
            <v>10- CONTRIBUIÇÃO SOCIAL (Legislação vigente)</v>
          </cell>
          <cell r="G258">
            <v>1357.051169155098</v>
          </cell>
          <cell r="H258">
            <v>1418.6066629442253</v>
          </cell>
          <cell r="I258">
            <v>1481.9765500613064</v>
          </cell>
          <cell r="J258">
            <v>1547.2143110804693</v>
          </cell>
          <cell r="K258">
            <v>1614.3750029549888</v>
          </cell>
          <cell r="L258">
            <v>1683.515305482221</v>
          </cell>
          <cell r="M258">
            <v>1754.69356913812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10857.432570816429</v>
          </cell>
        </row>
        <row r="259">
          <cell r="B259" t="str">
            <v>11- RESULTADO ANTES IMPOSTO DE RENDA    (9 - 10)</v>
          </cell>
          <cell r="G259">
            <v>15606.088445283627</v>
          </cell>
          <cell r="H259">
            <v>16313.976623858591</v>
          </cell>
          <cell r="I259">
            <v>17042.730325705023</v>
          </cell>
          <cell r="J259">
            <v>17792.964577425399</v>
          </cell>
          <cell r="K259">
            <v>18565.312533982371</v>
          </cell>
          <cell r="L259">
            <v>19360.42601304554</v>
          </cell>
          <cell r="M259">
            <v>20178.97604508838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124860.47456438895</v>
          </cell>
        </row>
        <row r="260">
          <cell r="B260" t="str">
            <v>12- IMPOSTO DE RENDA (Legislação vigente)</v>
          </cell>
          <cell r="G260">
            <v>4216.7849036096814</v>
          </cell>
          <cell r="H260">
            <v>4409.1458217007039</v>
          </cell>
          <cell r="I260">
            <v>4607.1767189415823</v>
          </cell>
          <cell r="J260">
            <v>4811.0447221264667</v>
          </cell>
          <cell r="K260">
            <v>5020.9218842343398</v>
          </cell>
          <cell r="L260">
            <v>5236.9853296319407</v>
          </cell>
          <cell r="M260">
            <v>5459.4174035566248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33761.476783801336</v>
          </cell>
        </row>
        <row r="261">
          <cell r="B261" t="str">
            <v>13- RESULTADO DE EXERCÍCIO    (11 - 12)</v>
          </cell>
          <cell r="G261">
            <v>11389.303541673946</v>
          </cell>
          <cell r="H261">
            <v>11904.830802157887</v>
          </cell>
          <cell r="I261">
            <v>12435.55360676344</v>
          </cell>
          <cell r="J261">
            <v>12981.919855298933</v>
          </cell>
          <cell r="K261">
            <v>13544.390649748031</v>
          </cell>
          <cell r="L261">
            <v>14123.440683413599</v>
          </cell>
          <cell r="M261">
            <v>14719.558641531756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91098.997780587611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11935.950440860526</v>
          </cell>
          <cell r="H267">
            <v>15875.359019047111</v>
          </cell>
          <cell r="I267">
            <v>16339.980557725676</v>
          </cell>
          <cell r="J267">
            <v>16803.733365032633</v>
          </cell>
          <cell r="K267">
            <v>17316.536737297025</v>
          </cell>
          <cell r="L267">
            <v>17403.812841550312</v>
          </cell>
          <cell r="M267">
            <v>18705.038742548488</v>
          </cell>
          <cell r="N267">
            <v>19352.661345222459</v>
          </cell>
          <cell r="O267">
            <v>19640.102346707135</v>
          </cell>
          <cell r="P267">
            <v>20009.292160000001</v>
          </cell>
          <cell r="Q267">
            <v>20741.168158373282</v>
          </cell>
          <cell r="R267">
            <v>21117.676298323593</v>
          </cell>
          <cell r="S267">
            <v>22038.740839721817</v>
          </cell>
          <cell r="T267">
            <v>22984.291434758456</v>
          </cell>
          <cell r="U267">
            <v>23984.207848684156</v>
          </cell>
          <cell r="V267">
            <v>25026.50787272822</v>
          </cell>
          <cell r="W267">
            <v>26023.054199501101</v>
          </cell>
          <cell r="X267">
            <v>27190.754391912345</v>
          </cell>
          <cell r="Y267">
            <v>28238.599011355855</v>
          </cell>
          <cell r="Z267">
            <v>29486.446003254237</v>
          </cell>
          <cell r="AA267">
            <v>420213.91361460445</v>
          </cell>
        </row>
        <row r="268">
          <cell r="B268" t="str">
            <v>1.1.  RECEITAS     (1.1.1.+ ... + 1.1.4)</v>
          </cell>
          <cell r="G268">
            <v>11935.950440860526</v>
          </cell>
          <cell r="H268">
            <v>15875.359019047111</v>
          </cell>
          <cell r="I268">
            <v>16339.980557725676</v>
          </cell>
          <cell r="J268">
            <v>16803.733365032633</v>
          </cell>
          <cell r="K268">
            <v>17316.536737297025</v>
          </cell>
          <cell r="L268">
            <v>17403.812841550312</v>
          </cell>
          <cell r="M268">
            <v>18705.038742548488</v>
          </cell>
          <cell r="N268">
            <v>19352.661345222459</v>
          </cell>
          <cell r="O268">
            <v>19640.102346707135</v>
          </cell>
          <cell r="P268">
            <v>20009.292160000001</v>
          </cell>
          <cell r="Q268">
            <v>20741.168158373282</v>
          </cell>
          <cell r="R268">
            <v>21117.676298323593</v>
          </cell>
          <cell r="S268">
            <v>22038.740839721817</v>
          </cell>
          <cell r="T268">
            <v>22984.291434758456</v>
          </cell>
          <cell r="U268">
            <v>23984.207848684156</v>
          </cell>
          <cell r="V268">
            <v>25026.50787272822</v>
          </cell>
          <cell r="W268">
            <v>26023.054199501101</v>
          </cell>
          <cell r="X268">
            <v>27190.754391912345</v>
          </cell>
          <cell r="Y268">
            <v>28238.599011355855</v>
          </cell>
          <cell r="Z268">
            <v>29486.446003254237</v>
          </cell>
          <cell r="AA268">
            <v>420213.91361460445</v>
          </cell>
        </row>
        <row r="269">
          <cell r="B269" t="str">
            <v>1.1.1   Receitas de Pedágio</v>
          </cell>
          <cell r="G269">
            <v>11484.936956</v>
          </cell>
          <cell r="H269">
            <v>15379.347748</v>
          </cell>
          <cell r="I269">
            <v>15835.991496000001</v>
          </cell>
          <cell r="J269">
            <v>16301.731680000001</v>
          </cell>
          <cell r="K269">
            <v>16782.532575999998</v>
          </cell>
          <cell r="L269">
            <v>16647.836365321382</v>
          </cell>
          <cell r="M269">
            <v>17792.069348000001</v>
          </cell>
          <cell r="N269">
            <v>18315.680787999998</v>
          </cell>
          <cell r="O269">
            <v>18855.112752000001</v>
          </cell>
          <cell r="P269">
            <v>19411.30024</v>
          </cell>
          <cell r="Q269">
            <v>19984.176068000001</v>
          </cell>
          <cell r="R269">
            <v>20573.681268</v>
          </cell>
          <cell r="S269">
            <v>21179.736123999999</v>
          </cell>
          <cell r="T269">
            <v>21803.273504000001</v>
          </cell>
          <cell r="U269">
            <v>22451.223623999998</v>
          </cell>
          <cell r="V269">
            <v>23112.512436000001</v>
          </cell>
          <cell r="W269">
            <v>23794.05284</v>
          </cell>
          <cell r="X269">
            <v>24498.771307999999</v>
          </cell>
          <cell r="Y269">
            <v>25218.588695999999</v>
          </cell>
          <cell r="Z269">
            <v>25960.413587999999</v>
          </cell>
          <cell r="AA269">
            <v>395382.9694053214</v>
          </cell>
        </row>
        <row r="270">
          <cell r="B270" t="str">
            <v>1.1.2   Outras Receitas Operacionais</v>
          </cell>
          <cell r="G270">
            <v>350</v>
          </cell>
          <cell r="H270">
            <v>350</v>
          </cell>
          <cell r="I270">
            <v>350</v>
          </cell>
          <cell r="J270">
            <v>350</v>
          </cell>
          <cell r="K270">
            <v>349.99999999999994</v>
          </cell>
          <cell r="L270">
            <v>350</v>
          </cell>
          <cell r="M270">
            <v>350</v>
          </cell>
          <cell r="N270">
            <v>350.00000000000006</v>
          </cell>
          <cell r="O270">
            <v>349.99999999999994</v>
          </cell>
          <cell r="P270">
            <v>350</v>
          </cell>
          <cell r="Q270">
            <v>350</v>
          </cell>
          <cell r="R270">
            <v>350</v>
          </cell>
          <cell r="S270">
            <v>350</v>
          </cell>
          <cell r="T270">
            <v>350</v>
          </cell>
          <cell r="U270">
            <v>350</v>
          </cell>
          <cell r="V270">
            <v>350</v>
          </cell>
          <cell r="W270">
            <v>350</v>
          </cell>
          <cell r="X270">
            <v>350</v>
          </cell>
          <cell r="Y270">
            <v>350</v>
          </cell>
          <cell r="Z270">
            <v>350</v>
          </cell>
          <cell r="AA270">
            <v>7000</v>
          </cell>
        </row>
        <row r="271">
          <cell r="B271" t="str">
            <v>1.1.3   Receitas Não Operacionais</v>
          </cell>
          <cell r="G271">
            <v>101.01348486052611</v>
          </cell>
          <cell r="H271">
            <v>141.01127104711153</v>
          </cell>
          <cell r="I271">
            <v>144.9890617256759</v>
          </cell>
          <cell r="J271">
            <v>150.0016850326308</v>
          </cell>
          <cell r="K271">
            <v>154.00416129702762</v>
          </cell>
          <cell r="L271">
            <v>157.97647622892904</v>
          </cell>
          <cell r="M271">
            <v>162.96939454848513</v>
          </cell>
          <cell r="N271">
            <v>167.98055722246036</v>
          </cell>
          <cell r="O271">
            <v>172.98959470713427</v>
          </cell>
          <cell r="P271">
            <v>177.99191999999999</v>
          </cell>
          <cell r="Q271">
            <v>182.99209037328092</v>
          </cell>
          <cell r="R271">
            <v>188.995030323593</v>
          </cell>
          <cell r="S271">
            <v>194.00471572181937</v>
          </cell>
          <cell r="T271">
            <v>200.01793075845507</v>
          </cell>
          <cell r="U271">
            <v>205.98422468415939</v>
          </cell>
          <cell r="V271">
            <v>211.99543672822023</v>
          </cell>
          <cell r="W271">
            <v>218.00135950110052</v>
          </cell>
          <cell r="X271">
            <v>224.9830839123463</v>
          </cell>
          <cell r="Y271">
            <v>231.01031535585713</v>
          </cell>
          <cell r="Z271">
            <v>238.03241525423726</v>
          </cell>
          <cell r="AA271">
            <v>3626.94420928305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5</v>
          </cell>
          <cell r="I272">
            <v>9</v>
          </cell>
          <cell r="J272">
            <v>2</v>
          </cell>
          <cell r="K272">
            <v>30</v>
          </cell>
          <cell r="L272">
            <v>248.00000000000003</v>
          </cell>
          <cell r="M272">
            <v>399.99999999999994</v>
          </cell>
          <cell r="N272">
            <v>519</v>
          </cell>
          <cell r="O272">
            <v>262</v>
          </cell>
          <cell r="P272">
            <v>70</v>
          </cell>
          <cell r="Q272">
            <v>224</v>
          </cell>
          <cell r="R272">
            <v>5</v>
          </cell>
          <cell r="S272">
            <v>315</v>
          </cell>
          <cell r="T272">
            <v>631</v>
          </cell>
          <cell r="U272">
            <v>977</v>
          </cell>
          <cell r="V272">
            <v>1352</v>
          </cell>
          <cell r="W272">
            <v>1661</v>
          </cell>
          <cell r="X272">
            <v>2117</v>
          </cell>
          <cell r="Y272">
            <v>2439</v>
          </cell>
          <cell r="Z272">
            <v>2938</v>
          </cell>
          <cell r="AA272">
            <v>14204</v>
          </cell>
        </row>
        <row r="273">
          <cell r="B273" t="str">
            <v>2.  DESEMBOLSOS     (2.1.+ ... + 2.4)</v>
          </cell>
          <cell r="G273">
            <v>18721.638392031895</v>
          </cell>
          <cell r="H273">
            <v>18633.534478206337</v>
          </cell>
          <cell r="I273">
            <v>19987.784295945105</v>
          </cell>
          <cell r="J273">
            <v>14561.317147556601</v>
          </cell>
          <cell r="K273">
            <v>15463.237680232258</v>
          </cell>
          <cell r="L273">
            <v>16134.108205455695</v>
          </cell>
          <cell r="M273">
            <v>13602.340523796202</v>
          </cell>
          <cell r="N273">
            <v>15536.886403667633</v>
          </cell>
          <cell r="O273">
            <v>17837.775382259399</v>
          </cell>
          <cell r="P273">
            <v>17774.570540802062</v>
          </cell>
          <cell r="Q273">
            <v>16940.898211577191</v>
          </cell>
          <cell r="R273">
            <v>20413.06655774287</v>
          </cell>
          <cell r="S273">
            <v>15541.738424953304</v>
          </cell>
          <cell r="T273">
            <v>15748.1995192331</v>
          </cell>
          <cell r="U273">
            <v>23474.230092170277</v>
          </cell>
          <cell r="V273">
            <v>16596.688531966833</v>
          </cell>
          <cell r="W273">
            <v>24170.782317027206</v>
          </cell>
          <cell r="X273">
            <v>17537.113640943626</v>
          </cell>
          <cell r="Y273">
            <v>17109.233934240525</v>
          </cell>
          <cell r="Z273">
            <v>15385.543180527795</v>
          </cell>
          <cell r="AA273">
            <v>351170.68746033596</v>
          </cell>
        </row>
        <row r="274">
          <cell r="B274" t="str">
            <v>2.1.  OPERACIONAIS     (2.1.1.+ ... + 2.1.8)</v>
          </cell>
          <cell r="G274">
            <v>8494.3816623973325</v>
          </cell>
          <cell r="H274">
            <v>9491.8537582957815</v>
          </cell>
          <cell r="I274">
            <v>9504.5577791515589</v>
          </cell>
          <cell r="J274">
            <v>9509.8955911384455</v>
          </cell>
          <cell r="K274">
            <v>9594.6624978083073</v>
          </cell>
          <cell r="L274">
            <v>10154.896098531433</v>
          </cell>
          <cell r="M274">
            <v>10696.806173936096</v>
          </cell>
          <cell r="N274">
            <v>10578.55684777553</v>
          </cell>
          <cell r="O274">
            <v>10604.904478146591</v>
          </cell>
          <cell r="P274">
            <v>10742.440480164267</v>
          </cell>
          <cell r="Q274">
            <v>10946.609103445697</v>
          </cell>
          <cell r="R274">
            <v>10989.075791328898</v>
          </cell>
          <cell r="S274">
            <v>11052.282524456097</v>
          </cell>
          <cell r="T274">
            <v>11117.220495909298</v>
          </cell>
          <cell r="U274">
            <v>11185.365169372497</v>
          </cell>
          <cell r="V274">
            <v>11255.722139693698</v>
          </cell>
          <cell r="W274">
            <v>11325.421872722896</v>
          </cell>
          <cell r="X274">
            <v>11402.492008288098</v>
          </cell>
          <cell r="Y274">
            <v>11475.977200433295</v>
          </cell>
          <cell r="Z274">
            <v>11557.826541674498</v>
          </cell>
          <cell r="AA274">
            <v>211680.94821467029</v>
          </cell>
        </row>
        <row r="275">
          <cell r="B275" t="str">
            <v xml:space="preserve">2.1.1.  Pessoal / Administradores   </v>
          </cell>
          <cell r="G275">
            <v>5080</v>
          </cell>
          <cell r="H275">
            <v>5725</v>
          </cell>
          <cell r="I275">
            <v>5725</v>
          </cell>
          <cell r="J275">
            <v>5725</v>
          </cell>
          <cell r="K275">
            <v>5725</v>
          </cell>
          <cell r="L275">
            <v>5725</v>
          </cell>
          <cell r="M275">
            <v>5725</v>
          </cell>
          <cell r="N275">
            <v>5725</v>
          </cell>
          <cell r="O275">
            <v>5725</v>
          </cell>
          <cell r="P275">
            <v>5725</v>
          </cell>
          <cell r="Q275">
            <v>5875</v>
          </cell>
          <cell r="R275">
            <v>5875</v>
          </cell>
          <cell r="S275">
            <v>5875</v>
          </cell>
          <cell r="T275">
            <v>5875</v>
          </cell>
          <cell r="U275">
            <v>5875</v>
          </cell>
          <cell r="V275">
            <v>5875</v>
          </cell>
          <cell r="W275">
            <v>5875</v>
          </cell>
          <cell r="X275">
            <v>5875</v>
          </cell>
          <cell r="Y275">
            <v>5875</v>
          </cell>
          <cell r="Z275">
            <v>5875</v>
          </cell>
          <cell r="AA275">
            <v>115355</v>
          </cell>
        </row>
        <row r="276">
          <cell r="B276" t="str">
            <v xml:space="preserve">2.1.2.  Conservação de Rotina  </v>
          </cell>
          <cell r="G276">
            <v>1908</v>
          </cell>
          <cell r="H276">
            <v>2015</v>
          </cell>
          <cell r="I276">
            <v>2015</v>
          </cell>
          <cell r="J276">
            <v>2015</v>
          </cell>
          <cell r="K276">
            <v>2070</v>
          </cell>
          <cell r="L276">
            <v>2070</v>
          </cell>
          <cell r="M276">
            <v>2070</v>
          </cell>
          <cell r="N276">
            <v>2070</v>
          </cell>
          <cell r="O276">
            <v>2070</v>
          </cell>
          <cell r="P276">
            <v>2177</v>
          </cell>
          <cell r="Q276">
            <v>2177</v>
          </cell>
          <cell r="R276">
            <v>2177</v>
          </cell>
          <cell r="S276">
            <v>2177</v>
          </cell>
          <cell r="T276">
            <v>2177</v>
          </cell>
          <cell r="U276">
            <v>2177</v>
          </cell>
          <cell r="V276">
            <v>2177</v>
          </cell>
          <cell r="W276">
            <v>2177</v>
          </cell>
          <cell r="X276">
            <v>2177</v>
          </cell>
          <cell r="Y276">
            <v>2177</v>
          </cell>
          <cell r="Z276">
            <v>2177</v>
          </cell>
          <cell r="AA276">
            <v>42250</v>
          </cell>
        </row>
        <row r="277">
          <cell r="B277" t="str">
            <v xml:space="preserve">2.1.3.  Consumo   </v>
          </cell>
          <cell r="G277">
            <v>174</v>
          </cell>
          <cell r="H277">
            <v>174</v>
          </cell>
          <cell r="I277">
            <v>174</v>
          </cell>
          <cell r="J277">
            <v>174</v>
          </cell>
          <cell r="K277">
            <v>174</v>
          </cell>
          <cell r="L277">
            <v>174</v>
          </cell>
          <cell r="M277">
            <v>174</v>
          </cell>
          <cell r="N277">
            <v>174</v>
          </cell>
          <cell r="O277">
            <v>174</v>
          </cell>
          <cell r="P277">
            <v>174</v>
          </cell>
          <cell r="Q277">
            <v>174</v>
          </cell>
          <cell r="R277">
            <v>174</v>
          </cell>
          <cell r="S277">
            <v>174</v>
          </cell>
          <cell r="T277">
            <v>174</v>
          </cell>
          <cell r="U277">
            <v>174</v>
          </cell>
          <cell r="V277">
            <v>174</v>
          </cell>
          <cell r="W277">
            <v>174</v>
          </cell>
          <cell r="X277">
            <v>174</v>
          </cell>
          <cell r="Y277">
            <v>174</v>
          </cell>
          <cell r="Z277">
            <v>174</v>
          </cell>
          <cell r="AA277">
            <v>3480</v>
          </cell>
        </row>
        <row r="278">
          <cell r="B278" t="str">
            <v>2.1.4.  Transportes</v>
          </cell>
          <cell r="G278">
            <v>287</v>
          </cell>
          <cell r="H278">
            <v>287</v>
          </cell>
          <cell r="I278">
            <v>287</v>
          </cell>
          <cell r="J278">
            <v>287</v>
          </cell>
          <cell r="K278">
            <v>287</v>
          </cell>
          <cell r="L278">
            <v>287</v>
          </cell>
          <cell r="M278">
            <v>287</v>
          </cell>
          <cell r="N278">
            <v>287</v>
          </cell>
          <cell r="O278">
            <v>287</v>
          </cell>
          <cell r="P278">
            <v>287</v>
          </cell>
          <cell r="Q278">
            <v>287</v>
          </cell>
          <cell r="R278">
            <v>287</v>
          </cell>
          <cell r="S278">
            <v>287</v>
          </cell>
          <cell r="T278">
            <v>287</v>
          </cell>
          <cell r="U278">
            <v>287</v>
          </cell>
          <cell r="V278">
            <v>287</v>
          </cell>
          <cell r="W278">
            <v>287</v>
          </cell>
          <cell r="X278">
            <v>287</v>
          </cell>
          <cell r="Y278">
            <v>287</v>
          </cell>
          <cell r="Z278">
            <v>287</v>
          </cell>
          <cell r="AA278">
            <v>5740</v>
          </cell>
        </row>
        <row r="279">
          <cell r="B279" t="str">
            <v>2.1.5.  Diversas</v>
          </cell>
          <cell r="G279">
            <v>258</v>
          </cell>
          <cell r="H279">
            <v>258</v>
          </cell>
          <cell r="I279">
            <v>258</v>
          </cell>
          <cell r="J279">
            <v>258</v>
          </cell>
          <cell r="K279">
            <v>258</v>
          </cell>
          <cell r="L279">
            <v>258</v>
          </cell>
          <cell r="M279">
            <v>258</v>
          </cell>
          <cell r="N279">
            <v>258</v>
          </cell>
          <cell r="O279">
            <v>258</v>
          </cell>
          <cell r="P279">
            <v>258</v>
          </cell>
          <cell r="Q279">
            <v>258</v>
          </cell>
          <cell r="R279">
            <v>258</v>
          </cell>
          <cell r="S279">
            <v>258</v>
          </cell>
          <cell r="T279">
            <v>258</v>
          </cell>
          <cell r="U279">
            <v>258</v>
          </cell>
          <cell r="V279">
            <v>258</v>
          </cell>
          <cell r="W279">
            <v>258</v>
          </cell>
          <cell r="X279">
            <v>258</v>
          </cell>
          <cell r="Y279">
            <v>258</v>
          </cell>
          <cell r="Z279">
            <v>258</v>
          </cell>
          <cell r="AA279">
            <v>5160</v>
          </cell>
        </row>
        <row r="280">
          <cell r="B280" t="str">
            <v>2.1.6.  Tributos s/ Faturamento</v>
          </cell>
          <cell r="G280">
            <v>323.4882767973333</v>
          </cell>
          <cell r="H280">
            <v>574.303692802</v>
          </cell>
          <cell r="I280">
            <v>591.11718960400003</v>
          </cell>
          <cell r="J280">
            <v>607.86120632000006</v>
          </cell>
          <cell r="K280">
            <v>643.74563139264194</v>
          </cell>
          <cell r="L280">
            <v>1205.1241115686814</v>
          </cell>
          <cell r="M280">
            <v>1747.9098853907867</v>
          </cell>
          <cell r="N280">
            <v>1633.524888162</v>
          </cell>
          <cell r="O280">
            <v>1670.8052530480002</v>
          </cell>
          <cell r="P280">
            <v>1711.9074707600003</v>
          </cell>
          <cell r="Q280">
            <v>1767.0822298820003</v>
          </cell>
          <cell r="R280">
            <v>1810.080929682</v>
          </cell>
          <cell r="S280">
            <v>1873.8196747260001</v>
          </cell>
          <cell r="T280">
            <v>1939.289658096</v>
          </cell>
          <cell r="U280">
            <v>2007.9663434759998</v>
          </cell>
          <cell r="V280">
            <v>2078.8553257140002</v>
          </cell>
          <cell r="W280">
            <v>2149.0870706599999</v>
          </cell>
          <cell r="X280">
            <v>2226.6892181419998</v>
          </cell>
          <cell r="Y280">
            <v>2300.7064222039999</v>
          </cell>
          <cell r="Z280">
            <v>2383.0877753619998</v>
          </cell>
          <cell r="AA280">
            <v>31246.452253789448</v>
          </cell>
        </row>
        <row r="281">
          <cell r="B281" t="str">
            <v>2.1.7.  Seguros</v>
          </cell>
          <cell r="G281">
            <v>304</v>
          </cell>
          <cell r="H281">
            <v>304</v>
          </cell>
          <cell r="I281">
            <v>304</v>
          </cell>
          <cell r="J281">
            <v>304</v>
          </cell>
          <cell r="K281">
            <v>304</v>
          </cell>
          <cell r="L281">
            <v>304</v>
          </cell>
          <cell r="M281">
            <v>304</v>
          </cell>
          <cell r="N281">
            <v>304</v>
          </cell>
          <cell r="O281">
            <v>304</v>
          </cell>
          <cell r="P281">
            <v>304</v>
          </cell>
          <cell r="Q281">
            <v>304</v>
          </cell>
          <cell r="R281">
            <v>304</v>
          </cell>
          <cell r="S281">
            <v>304</v>
          </cell>
          <cell r="T281">
            <v>304</v>
          </cell>
          <cell r="U281">
            <v>304</v>
          </cell>
          <cell r="V281">
            <v>304</v>
          </cell>
          <cell r="W281">
            <v>304</v>
          </cell>
          <cell r="X281">
            <v>304</v>
          </cell>
          <cell r="Y281">
            <v>304</v>
          </cell>
          <cell r="Z281">
            <v>304</v>
          </cell>
          <cell r="AA281">
            <v>6080</v>
          </cell>
        </row>
        <row r="282">
          <cell r="B282" t="str">
            <v xml:space="preserve">2.1.8.  Garantias </v>
          </cell>
          <cell r="G282">
            <v>159.89338559999999</v>
          </cell>
          <cell r="H282">
            <v>154.55006549378271</v>
          </cell>
          <cell r="I282">
            <v>150.4405895475588</v>
          </cell>
          <cell r="J282">
            <v>139.03438481844543</v>
          </cell>
          <cell r="K282">
            <v>132.91686641566551</v>
          </cell>
          <cell r="L282">
            <v>131.77198696275326</v>
          </cell>
          <cell r="M282">
            <v>130.89628854530989</v>
          </cell>
          <cell r="N282">
            <v>127.03195961353089</v>
          </cell>
          <cell r="O282">
            <v>116.09922509859052</v>
          </cell>
          <cell r="P282">
            <v>105.53300940426631</v>
          </cell>
          <cell r="Q282">
            <v>104.52687356369655</v>
          </cell>
          <cell r="R282">
            <v>103.99486164689655</v>
          </cell>
          <cell r="S282">
            <v>103.46284973009655</v>
          </cell>
          <cell r="T282">
            <v>102.93083781329655</v>
          </cell>
          <cell r="U282">
            <v>102.39882589649655</v>
          </cell>
          <cell r="V282">
            <v>101.86681397969654</v>
          </cell>
          <cell r="W282">
            <v>101.33480206289656</v>
          </cell>
          <cell r="X282">
            <v>100.80279014609656</v>
          </cell>
          <cell r="Y282">
            <v>100.27077822929655</v>
          </cell>
          <cell r="Z282">
            <v>99.738766312496551</v>
          </cell>
          <cell r="AA282">
            <v>2369.495960880869</v>
          </cell>
        </row>
        <row r="283">
          <cell r="B283" t="str">
            <v>2.2.  INVESTIMENTOS / IMOBILIZADO     (2.2.1.+ ... + 2.2.7)</v>
          </cell>
          <cell r="G283">
            <v>8765.25</v>
          </cell>
          <cell r="H283">
            <v>6963</v>
          </cell>
          <cell r="I283">
            <v>8209</v>
          </cell>
          <cell r="J283">
            <v>2635</v>
          </cell>
          <cell r="K283">
            <v>3326.0299999999997</v>
          </cell>
          <cell r="L283">
            <v>3938</v>
          </cell>
          <cell r="M283">
            <v>420.00000000000023</v>
          </cell>
          <cell r="N283">
            <v>2169.9999999999995</v>
          </cell>
          <cell r="O283">
            <v>4362</v>
          </cell>
          <cell r="P283">
            <v>4296</v>
          </cell>
          <cell r="Q283">
            <v>3364.9999999999991</v>
          </cell>
          <cell r="R283">
            <v>6887</v>
          </cell>
          <cell r="S283">
            <v>1582</v>
          </cell>
          <cell r="T283">
            <v>1396</v>
          </cell>
          <cell r="U283">
            <v>9551</v>
          </cell>
          <cell r="V283">
            <v>2215</v>
          </cell>
          <cell r="W283">
            <v>10014</v>
          </cell>
          <cell r="X283">
            <v>3138</v>
          </cell>
          <cell r="Y283">
            <v>2694</v>
          </cell>
          <cell r="Z283">
            <v>730</v>
          </cell>
          <cell r="AA283">
            <v>86656.28</v>
          </cell>
        </row>
        <row r="284">
          <cell r="B284" t="str">
            <v xml:space="preserve">2.2.1.  Ampliação Principal </v>
          </cell>
          <cell r="G284">
            <v>200</v>
          </cell>
          <cell r="H284">
            <v>400</v>
          </cell>
          <cell r="I284">
            <v>400</v>
          </cell>
          <cell r="J284">
            <v>200</v>
          </cell>
          <cell r="K284">
            <v>400</v>
          </cell>
          <cell r="L284">
            <v>200</v>
          </cell>
          <cell r="M284">
            <v>0</v>
          </cell>
          <cell r="N284">
            <v>877</v>
          </cell>
          <cell r="O284">
            <v>1505</v>
          </cell>
          <cell r="P284">
            <v>1018</v>
          </cell>
          <cell r="Q284">
            <v>0</v>
          </cell>
          <cell r="R284">
            <v>2573</v>
          </cell>
          <cell r="S284">
            <v>0</v>
          </cell>
          <cell r="T284">
            <v>0</v>
          </cell>
          <cell r="U284">
            <v>1930</v>
          </cell>
          <cell r="V284">
            <v>0</v>
          </cell>
          <cell r="W284">
            <v>530</v>
          </cell>
          <cell r="X284">
            <v>0</v>
          </cell>
          <cell r="Y284">
            <v>0</v>
          </cell>
          <cell r="Z284">
            <v>0</v>
          </cell>
          <cell r="AA284">
            <v>10233</v>
          </cell>
        </row>
        <row r="285">
          <cell r="B285" t="str">
            <v>2.2.2.  Demais Obras de Ampliação/Melhoramentos</v>
          </cell>
          <cell r="G285">
            <v>2736.25</v>
          </cell>
          <cell r="H285">
            <v>1730</v>
          </cell>
          <cell r="I285">
            <v>6077</v>
          </cell>
          <cell r="J285">
            <v>288.00000000000011</v>
          </cell>
          <cell r="K285">
            <v>779.03</v>
          </cell>
          <cell r="L285">
            <v>432</v>
          </cell>
          <cell r="M285">
            <v>100</v>
          </cell>
          <cell r="N285">
            <v>900.99999999999966</v>
          </cell>
          <cell r="O285">
            <v>2485</v>
          </cell>
          <cell r="P285">
            <v>1971</v>
          </cell>
          <cell r="Q285">
            <v>0</v>
          </cell>
          <cell r="R285">
            <v>1790</v>
          </cell>
          <cell r="S285">
            <v>0</v>
          </cell>
          <cell r="T285">
            <v>0</v>
          </cell>
          <cell r="U285">
            <v>2131</v>
          </cell>
          <cell r="V285">
            <v>81</v>
          </cell>
          <cell r="W285">
            <v>9371</v>
          </cell>
          <cell r="X285">
            <v>0</v>
          </cell>
          <cell r="Y285">
            <v>0</v>
          </cell>
          <cell r="Z285">
            <v>0</v>
          </cell>
          <cell r="AA285">
            <v>30872.28</v>
          </cell>
        </row>
        <row r="286">
          <cell r="B286" t="str">
            <v xml:space="preserve">2.2.3.  Equipamentos, Veiculos e Sist. Controle </v>
          </cell>
          <cell r="G286">
            <v>2517.9999999999991</v>
          </cell>
          <cell r="H286">
            <v>113</v>
          </cell>
          <cell r="I286">
            <v>0</v>
          </cell>
          <cell r="J286">
            <v>196</v>
          </cell>
          <cell r="K286">
            <v>0</v>
          </cell>
          <cell r="L286">
            <v>2804</v>
          </cell>
          <cell r="M286">
            <v>113</v>
          </cell>
          <cell r="N286">
            <v>359</v>
          </cell>
          <cell r="O286">
            <v>0</v>
          </cell>
          <cell r="P286">
            <v>0</v>
          </cell>
          <cell r="Q286">
            <v>2304.9999999999991</v>
          </cell>
          <cell r="R286">
            <v>1259</v>
          </cell>
          <cell r="S286">
            <v>0</v>
          </cell>
          <cell r="T286">
            <v>0</v>
          </cell>
          <cell r="U286">
            <v>4495</v>
          </cell>
          <cell r="V286">
            <v>1051</v>
          </cell>
          <cell r="W286">
            <v>113</v>
          </cell>
          <cell r="X286">
            <v>0</v>
          </cell>
          <cell r="Y286">
            <v>1146</v>
          </cell>
          <cell r="Z286">
            <v>0</v>
          </cell>
          <cell r="AA286">
            <v>16472</v>
          </cell>
        </row>
        <row r="287">
          <cell r="B287" t="str">
            <v>2.2.4.  Desapropriações</v>
          </cell>
          <cell r="G287">
            <v>250</v>
          </cell>
          <cell r="H287">
            <v>250</v>
          </cell>
          <cell r="I287">
            <v>250</v>
          </cell>
          <cell r="J287">
            <v>250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1000</v>
          </cell>
        </row>
        <row r="288">
          <cell r="B288" t="str">
            <v xml:space="preserve">2.2.5.  Conservação Especial </v>
          </cell>
          <cell r="G288">
            <v>3061</v>
          </cell>
          <cell r="H288">
            <v>4470</v>
          </cell>
          <cell r="I288">
            <v>1482</v>
          </cell>
          <cell r="J288">
            <v>1701</v>
          </cell>
          <cell r="K288">
            <v>2147</v>
          </cell>
          <cell r="L288">
            <v>502</v>
          </cell>
          <cell r="M288">
            <v>207.00000000000023</v>
          </cell>
          <cell r="N288">
            <v>32.999999999999979</v>
          </cell>
          <cell r="O288">
            <v>372</v>
          </cell>
          <cell r="P288">
            <v>1307</v>
          </cell>
          <cell r="Q288">
            <v>1060</v>
          </cell>
          <cell r="R288">
            <v>1265</v>
          </cell>
          <cell r="S288">
            <v>1582</v>
          </cell>
          <cell r="T288">
            <v>1396</v>
          </cell>
          <cell r="U288">
            <v>995</v>
          </cell>
          <cell r="V288">
            <v>1083</v>
          </cell>
          <cell r="W288">
            <v>0</v>
          </cell>
          <cell r="X288">
            <v>3138</v>
          </cell>
          <cell r="Y288">
            <v>1548</v>
          </cell>
          <cell r="Z288">
            <v>730</v>
          </cell>
          <cell r="AA288">
            <v>28079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1248.0305126208866</v>
          </cell>
          <cell r="H291">
            <v>959.07083243999989</v>
          </cell>
          <cell r="I291">
            <v>972.77014487999986</v>
          </cell>
          <cell r="J291">
            <v>986.74235039999985</v>
          </cell>
          <cell r="K291">
            <v>1001.1663772799998</v>
          </cell>
          <cell r="L291">
            <v>997.12549095964141</v>
          </cell>
          <cell r="M291">
            <v>1031.4524804399998</v>
          </cell>
          <cell r="N291">
            <v>1047.1608236399998</v>
          </cell>
          <cell r="O291">
            <v>1063.3437825599999</v>
          </cell>
          <cell r="P291">
            <v>836.43420719999995</v>
          </cell>
          <cell r="Q291">
            <v>853.62048203999996</v>
          </cell>
          <cell r="R291">
            <v>871.30563803999996</v>
          </cell>
          <cell r="S291">
            <v>889.48728371999994</v>
          </cell>
          <cell r="T291">
            <v>908.19340511999997</v>
          </cell>
          <cell r="U291">
            <v>927.63190871999996</v>
          </cell>
          <cell r="V291">
            <v>947.47057307999989</v>
          </cell>
          <cell r="W291">
            <v>967.91678519999994</v>
          </cell>
          <cell r="X291">
            <v>989.0583392399999</v>
          </cell>
          <cell r="Y291">
            <v>1010.6528608799999</v>
          </cell>
          <cell r="Z291">
            <v>1032.9076076399999</v>
          </cell>
          <cell r="AA291">
            <v>19541.541886100524</v>
          </cell>
        </row>
        <row r="292">
          <cell r="B292" t="str">
            <v>2.3.1.  Valor Variável da Concessão</v>
          </cell>
          <cell r="G292">
            <v>355.04810867999998</v>
          </cell>
          <cell r="H292">
            <v>471.88043243999994</v>
          </cell>
          <cell r="I292">
            <v>485.57974487999996</v>
          </cell>
          <cell r="J292">
            <v>499.55195039999995</v>
          </cell>
          <cell r="K292">
            <v>513.97597727999982</v>
          </cell>
          <cell r="L292">
            <v>509.9350909596414</v>
          </cell>
          <cell r="M292">
            <v>544.26208043999998</v>
          </cell>
          <cell r="N292">
            <v>559.97042363999992</v>
          </cell>
          <cell r="O292">
            <v>576.15338255999995</v>
          </cell>
          <cell r="P292">
            <v>592.83900719999997</v>
          </cell>
          <cell r="Q292">
            <v>610.02528203999998</v>
          </cell>
          <cell r="R292">
            <v>627.71043803999999</v>
          </cell>
          <cell r="S292">
            <v>645.89208371999996</v>
          </cell>
          <cell r="T292">
            <v>664.59820511999999</v>
          </cell>
          <cell r="U292">
            <v>684.03670871999998</v>
          </cell>
          <cell r="V292">
            <v>703.87537307999992</v>
          </cell>
          <cell r="W292">
            <v>724.32158519999996</v>
          </cell>
          <cell r="X292">
            <v>745.46313923999992</v>
          </cell>
          <cell r="Y292">
            <v>767.05766087999996</v>
          </cell>
          <cell r="Z292">
            <v>789.31240763999995</v>
          </cell>
          <cell r="AA292">
            <v>12071.48908215964</v>
          </cell>
        </row>
        <row r="293">
          <cell r="B293" t="str">
            <v xml:space="preserve">2.3.2.  Valor Fixo da Concessão </v>
          </cell>
          <cell r="G293">
            <v>892.98240394088668</v>
          </cell>
          <cell r="H293">
            <v>487.19039999999995</v>
          </cell>
          <cell r="I293">
            <v>487.19039999999995</v>
          </cell>
          <cell r="J293">
            <v>487.19039999999995</v>
          </cell>
          <cell r="K293">
            <v>487.19039999999995</v>
          </cell>
          <cell r="L293">
            <v>487.19039999999995</v>
          </cell>
          <cell r="M293">
            <v>487.19039999999995</v>
          </cell>
          <cell r="N293">
            <v>487.19039999999995</v>
          </cell>
          <cell r="O293">
            <v>487.19039999999995</v>
          </cell>
          <cell r="P293">
            <v>243.59519999999998</v>
          </cell>
          <cell r="Q293">
            <v>243.59519999999998</v>
          </cell>
          <cell r="R293">
            <v>243.59519999999998</v>
          </cell>
          <cell r="S293">
            <v>243.59519999999998</v>
          </cell>
          <cell r="T293">
            <v>243.59519999999998</v>
          </cell>
          <cell r="U293">
            <v>243.59519999999998</v>
          </cell>
          <cell r="V293">
            <v>243.59519999999998</v>
          </cell>
          <cell r="W293">
            <v>243.59519999999998</v>
          </cell>
          <cell r="X293">
            <v>243.59519999999998</v>
          </cell>
          <cell r="Y293">
            <v>243.59519999999998</v>
          </cell>
          <cell r="Z293">
            <v>243.59519999999998</v>
          </cell>
          <cell r="AA293">
            <v>7470.0528039408837</v>
          </cell>
        </row>
        <row r="294">
          <cell r="B294" t="str">
            <v>2.4.  DESEMBOLSOS  SOBRE O LUCRO     (2.4.1. + 2.4.2)</v>
          </cell>
          <cell r="G294">
            <v>213.97621701367504</v>
          </cell>
          <cell r="H294">
            <v>1219.6098874705579</v>
          </cell>
          <cell r="I294">
            <v>1301.4563719135451</v>
          </cell>
          <cell r="J294">
            <v>1429.6792060181558</v>
          </cell>
          <cell r="K294">
            <v>1541.3788051439506</v>
          </cell>
          <cell r="L294">
            <v>1044.0866159646214</v>
          </cell>
          <cell r="M294">
            <v>1454.0818694201066</v>
          </cell>
          <cell r="N294">
            <v>1741.1687322521045</v>
          </cell>
          <cell r="O294">
            <v>1807.5271215528089</v>
          </cell>
          <cell r="P294">
            <v>1899.695853437797</v>
          </cell>
          <cell r="Q294">
            <v>1775.6686260914967</v>
          </cell>
          <cell r="R294">
            <v>1665.6851283739707</v>
          </cell>
          <cell r="S294">
            <v>2017.9686167772068</v>
          </cell>
          <cell r="T294">
            <v>2326.7856182038017</v>
          </cell>
          <cell r="U294">
            <v>1810.2330140777797</v>
          </cell>
          <cell r="V294">
            <v>2178.4958191931341</v>
          </cell>
          <cell r="W294">
            <v>1863.4436591043136</v>
          </cell>
          <cell r="X294">
            <v>2007.5632934155287</v>
          </cell>
          <cell r="Y294">
            <v>1928.6038729272291</v>
          </cell>
          <cell r="Z294">
            <v>2064.8090312132981</v>
          </cell>
          <cell r="AA294">
            <v>33291.917359565086</v>
          </cell>
        </row>
        <row r="295">
          <cell r="B295" t="str">
            <v xml:space="preserve">2.4.1.  Contribuição Social  </v>
          </cell>
          <cell r="G295">
            <v>57.691204124527282</v>
          </cell>
          <cell r="H295">
            <v>301.48118484134733</v>
          </cell>
          <cell r="I295">
            <v>321.32275682752612</v>
          </cell>
          <cell r="J295">
            <v>352.40708024682567</v>
          </cell>
          <cell r="K295">
            <v>379.48577094398809</v>
          </cell>
          <cell r="L295">
            <v>258.93008871869603</v>
          </cell>
          <cell r="M295">
            <v>358.32287743517725</v>
          </cell>
          <cell r="N295">
            <v>427.91969266717678</v>
          </cell>
          <cell r="O295">
            <v>444.0065749218931</v>
          </cell>
          <cell r="P295">
            <v>466.35050992431439</v>
          </cell>
          <cell r="Q295">
            <v>436.28330329490825</v>
          </cell>
          <cell r="R295">
            <v>409.62063718156872</v>
          </cell>
          <cell r="S295">
            <v>495.0226949762926</v>
          </cell>
          <cell r="T295">
            <v>569.88742259486105</v>
          </cell>
          <cell r="U295">
            <v>444.66254886734049</v>
          </cell>
          <cell r="V295">
            <v>533.93838041045683</v>
          </cell>
          <cell r="W295">
            <v>457.5620991768036</v>
          </cell>
          <cell r="X295">
            <v>492.50019234315863</v>
          </cell>
          <cell r="Y295">
            <v>473.35851464902532</v>
          </cell>
          <cell r="Z295">
            <v>506.37794696079942</v>
          </cell>
          <cell r="AA295">
            <v>8187.1314811066868</v>
          </cell>
        </row>
        <row r="296">
          <cell r="B296" t="str">
            <v xml:space="preserve">2.4.2.  Imposto de Renda  </v>
          </cell>
          <cell r="G296">
            <v>156.28501288914777</v>
          </cell>
          <cell r="H296">
            <v>918.12870262921047</v>
          </cell>
          <cell r="I296">
            <v>980.13361508601906</v>
          </cell>
          <cell r="J296">
            <v>1077.2721257713301</v>
          </cell>
          <cell r="K296">
            <v>1161.8930341999624</v>
          </cell>
          <cell r="L296">
            <v>785.1565272459253</v>
          </cell>
          <cell r="M296">
            <v>1095.7589919849293</v>
          </cell>
          <cell r="N296">
            <v>1313.2490395849277</v>
          </cell>
          <cell r="O296">
            <v>1363.5205466309158</v>
          </cell>
          <cell r="P296">
            <v>1433.3453435134827</v>
          </cell>
          <cell r="Q296">
            <v>1339.3853227965883</v>
          </cell>
          <cell r="R296">
            <v>1256.0644911924019</v>
          </cell>
          <cell r="S296">
            <v>1522.9459218009142</v>
          </cell>
          <cell r="T296">
            <v>1756.8981956089408</v>
          </cell>
          <cell r="U296">
            <v>1365.5704652104391</v>
          </cell>
          <cell r="V296">
            <v>1644.5574387826773</v>
          </cell>
          <cell r="W296">
            <v>1405.8815599275101</v>
          </cell>
          <cell r="X296">
            <v>1515.06310107237</v>
          </cell>
          <cell r="Y296">
            <v>1455.2453582782039</v>
          </cell>
          <cell r="Z296">
            <v>1558.4310842524987</v>
          </cell>
          <cell r="AA296">
            <v>25104.785878458399</v>
          </cell>
        </row>
        <row r="297">
          <cell r="B297" t="str">
            <v>3.  SALDO DO CAIXA     (1 - 2)</v>
          </cell>
          <cell r="G297">
            <v>-6785.6879511713687</v>
          </cell>
          <cell r="H297">
            <v>-2758.1754591592253</v>
          </cell>
          <cell r="I297">
            <v>-3647.8037382194289</v>
          </cell>
          <cell r="J297">
            <v>2242.4162174760313</v>
          </cell>
          <cell r="K297">
            <v>1853.2990570647671</v>
          </cell>
          <cell r="L297">
            <v>1269.7046360946169</v>
          </cell>
          <cell r="M297">
            <v>5102.6982187522863</v>
          </cell>
          <cell r="N297">
            <v>3815.774941554826</v>
          </cell>
          <cell r="O297">
            <v>1802.3269644477368</v>
          </cell>
          <cell r="P297">
            <v>2234.7216191979387</v>
          </cell>
          <cell r="Q297">
            <v>3800.269946796092</v>
          </cell>
          <cell r="R297">
            <v>704.60974058072316</v>
          </cell>
          <cell r="S297">
            <v>6497.0024147685126</v>
          </cell>
          <cell r="T297">
            <v>7236.0919155253559</v>
          </cell>
          <cell r="U297">
            <v>509.97775651387929</v>
          </cell>
          <cell r="V297">
            <v>8429.8193407613871</v>
          </cell>
          <cell r="W297">
            <v>1852.2718824738949</v>
          </cell>
          <cell r="X297">
            <v>9653.6407509687197</v>
          </cell>
          <cell r="Y297">
            <v>11129.36507711533</v>
          </cell>
          <cell r="Z297">
            <v>14100.902822726443</v>
          </cell>
          <cell r="AA297">
            <v>69043.226154268486</v>
          </cell>
        </row>
        <row r="298">
          <cell r="B298" t="str">
            <v xml:space="preserve">4. T.I.R. (Taxa Interna de Retorno) Anual do Projeto     </v>
          </cell>
          <cell r="G298">
            <v>0.18474435310345083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29344.504223379405</v>
          </cell>
          <cell r="H303">
            <v>30209.455008396591</v>
          </cell>
          <cell r="I303">
            <v>31099.900852209346</v>
          </cell>
          <cell r="J303">
            <v>32016.593240375289</v>
          </cell>
          <cell r="K303">
            <v>32960.305809040023</v>
          </cell>
          <cell r="L303">
            <v>33931.834997841994</v>
          </cell>
          <cell r="M303">
            <v>34932.000722062134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224494.59485330479</v>
          </cell>
        </row>
        <row r="304">
          <cell r="B304" t="str">
            <v>1.1.  RECEITAS     (1.1.1.+ ... + 1.1.4)</v>
          </cell>
          <cell r="G304">
            <v>29344.504223379405</v>
          </cell>
          <cell r="H304">
            <v>30209.455008396591</v>
          </cell>
          <cell r="I304">
            <v>31099.900852209346</v>
          </cell>
          <cell r="J304">
            <v>32016.593240375289</v>
          </cell>
          <cell r="K304">
            <v>32960.305809040023</v>
          </cell>
          <cell r="L304">
            <v>33931.834997841994</v>
          </cell>
          <cell r="M304">
            <v>34932.000722062134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224494.59485330479</v>
          </cell>
        </row>
        <row r="305">
          <cell r="B305" t="str">
            <v>1.1.1   Receitas de Pedágio</v>
          </cell>
          <cell r="G305">
            <v>26725.615819442763</v>
          </cell>
          <cell r="H305">
            <v>27513.372947902866</v>
          </cell>
          <cell r="I305">
            <v>28324.349795513026</v>
          </cell>
          <cell r="J305">
            <v>29159.230780525933</v>
          </cell>
          <cell r="K305">
            <v>30018.720494924273</v>
          </cell>
          <cell r="L305">
            <v>30903.544299056211</v>
          </cell>
          <cell r="M305">
            <v>31814.448933798198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204459.28307116329</v>
          </cell>
        </row>
        <row r="306">
          <cell r="B306" t="str">
            <v>1.1.2   Outras Receitas Operacionais</v>
          </cell>
          <cell r="G306">
            <v>314.56704118929804</v>
          </cell>
          <cell r="H306">
            <v>323.83913545083408</v>
          </cell>
          <cell r="I306">
            <v>333.38453149144334</v>
          </cell>
          <cell r="J306">
            <v>343.21128508151992</v>
          </cell>
          <cell r="K306">
            <v>353.32768944119908</v>
          </cell>
          <cell r="L306">
            <v>363.74228223936217</v>
          </cell>
          <cell r="M306">
            <v>374.46385279894298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2406.5358176925993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2304.3213627473447</v>
          </cell>
          <cell r="H308">
            <v>2372.2429250428913</v>
          </cell>
          <cell r="I308">
            <v>2442.1665252048783</v>
          </cell>
          <cell r="J308">
            <v>2514.1511747678346</v>
          </cell>
          <cell r="K308">
            <v>2588.2576246745516</v>
          </cell>
          <cell r="L308">
            <v>2664.5484165464195</v>
          </cell>
          <cell r="M308">
            <v>2743.0879354649883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17628.775964448909</v>
          </cell>
        </row>
        <row r="309">
          <cell r="B309" t="str">
            <v>2.  DESEMBOLSOS     (2.1.+ ... + 2.4)</v>
          </cell>
          <cell r="G309">
            <v>17955.200681705457</v>
          </cell>
          <cell r="H309">
            <v>18304.624206238703</v>
          </cell>
          <cell r="I309">
            <v>18664.347245445904</v>
          </cell>
          <cell r="J309">
            <v>19034.673385076359</v>
          </cell>
          <cell r="K309">
            <v>19415.915159291995</v>
          </cell>
          <cell r="L309">
            <v>19808.394314428399</v>
          </cell>
          <cell r="M309">
            <v>20212.442080530378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133395.59707271718</v>
          </cell>
        </row>
        <row r="310">
          <cell r="B310" t="str">
            <v>2.1.  OPERACIONAIS     (2.1.1.+ ... + 2.1.8)</v>
          </cell>
          <cell r="G310">
            <v>11570.159123121713</v>
          </cell>
          <cell r="H310">
            <v>11641.755359093166</v>
          </cell>
          <cell r="I310">
            <v>11715.461946632882</v>
          </cell>
          <cell r="J310">
            <v>11791.3410899012</v>
          </cell>
          <cell r="K310">
            <v>11869.456826571701</v>
          </cell>
          <cell r="L310">
            <v>11949.875081875367</v>
          </cell>
          <cell r="M310">
            <v>12032.663724237718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82570.713151433738</v>
          </cell>
        </row>
        <row r="311">
          <cell r="B311" t="str">
            <v xml:space="preserve">2.1.1.  Pessoal / Administradores   </v>
          </cell>
          <cell r="G311">
            <v>5875</v>
          </cell>
          <cell r="H311">
            <v>5875</v>
          </cell>
          <cell r="I311">
            <v>5875</v>
          </cell>
          <cell r="J311">
            <v>5875</v>
          </cell>
          <cell r="K311">
            <v>5875</v>
          </cell>
          <cell r="L311">
            <v>5875</v>
          </cell>
          <cell r="M311">
            <v>5875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41125</v>
          </cell>
        </row>
        <row r="312">
          <cell r="B312" t="str">
            <v xml:space="preserve">2.1.2.  Conservação de Rotina  </v>
          </cell>
          <cell r="G312">
            <v>2177</v>
          </cell>
          <cell r="H312">
            <v>2177</v>
          </cell>
          <cell r="I312">
            <v>2177</v>
          </cell>
          <cell r="J312">
            <v>2177</v>
          </cell>
          <cell r="K312">
            <v>2177</v>
          </cell>
          <cell r="L312">
            <v>2177</v>
          </cell>
          <cell r="M312">
            <v>2177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15239</v>
          </cell>
        </row>
        <row r="313">
          <cell r="B313" t="str">
            <v xml:space="preserve">2.1.3.  Consumo   </v>
          </cell>
          <cell r="G313">
            <v>174</v>
          </cell>
          <cell r="H313">
            <v>174</v>
          </cell>
          <cell r="I313">
            <v>174</v>
          </cell>
          <cell r="J313">
            <v>174</v>
          </cell>
          <cell r="K313">
            <v>174</v>
          </cell>
          <cell r="L313">
            <v>174</v>
          </cell>
          <cell r="M313">
            <v>174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1218</v>
          </cell>
        </row>
        <row r="314">
          <cell r="B314" t="str">
            <v>2.1.4.  Transportes</v>
          </cell>
          <cell r="G314">
            <v>287</v>
          </cell>
          <cell r="H314">
            <v>287</v>
          </cell>
          <cell r="I314">
            <v>287</v>
          </cell>
          <cell r="J314">
            <v>287</v>
          </cell>
          <cell r="K314">
            <v>287</v>
          </cell>
          <cell r="L314">
            <v>287</v>
          </cell>
          <cell r="M314">
            <v>287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2009</v>
          </cell>
        </row>
        <row r="315">
          <cell r="B315" t="str">
            <v>2.1.5.  Diversas</v>
          </cell>
          <cell r="G315">
            <v>258</v>
          </cell>
          <cell r="H315">
            <v>258</v>
          </cell>
          <cell r="I315">
            <v>258</v>
          </cell>
          <cell r="J315">
            <v>258</v>
          </cell>
          <cell r="K315">
            <v>258</v>
          </cell>
          <cell r="L315">
            <v>258</v>
          </cell>
          <cell r="M315">
            <v>258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1806</v>
          </cell>
        </row>
        <row r="316">
          <cell r="B316" t="str">
            <v>2.1.6.  Tributos s/ Faturamento</v>
          </cell>
          <cell r="G316">
            <v>2423.0835471849514</v>
          </cell>
          <cell r="H316">
            <v>2494.5057119741609</v>
          </cell>
          <cell r="I316">
            <v>2568.0330974558647</v>
          </cell>
          <cell r="J316">
            <v>2643.7277565540708</v>
          </cell>
          <cell r="K316">
            <v>2721.6535712482341</v>
          </cell>
          <cell r="L316">
            <v>2801.8763064860118</v>
          </cell>
          <cell r="M316">
            <v>2884.4636656851249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18537.343656588419</v>
          </cell>
        </row>
        <row r="317">
          <cell r="B317" t="str">
            <v>2.1.7.  Seguros</v>
          </cell>
          <cell r="G317">
            <v>304</v>
          </cell>
          <cell r="H317">
            <v>304</v>
          </cell>
          <cell r="I317">
            <v>304</v>
          </cell>
          <cell r="J317">
            <v>304</v>
          </cell>
          <cell r="K317">
            <v>304</v>
          </cell>
          <cell r="L317">
            <v>304</v>
          </cell>
          <cell r="M317">
            <v>304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2128</v>
          </cell>
        </row>
        <row r="318">
          <cell r="B318" t="str">
            <v xml:space="preserve">2.1.8.  Garantias </v>
          </cell>
          <cell r="G318">
            <v>72.075575936762036</v>
          </cell>
          <cell r="H318">
            <v>72.249647119004436</v>
          </cell>
          <cell r="I318">
            <v>72.428849177017767</v>
          </cell>
          <cell r="J318">
            <v>72.613333347128673</v>
          </cell>
          <cell r="K318">
            <v>72.803255323465422</v>
          </cell>
          <cell r="L318">
            <v>72.998775389354961</v>
          </cell>
          <cell r="M318">
            <v>73.200058552592807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508.36949484532607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811.20548581896173</v>
          </cell>
          <cell r="H327">
            <v>835.11636250061099</v>
          </cell>
          <cell r="I327">
            <v>859.73202981013401</v>
          </cell>
          <cell r="J327">
            <v>885.07326196822362</v>
          </cell>
          <cell r="K327">
            <v>911.1614455309641</v>
          </cell>
          <cell r="L327">
            <v>938.01859743886723</v>
          </cell>
          <cell r="M327">
            <v>965.66738359791418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6205.9745666656754</v>
          </cell>
        </row>
        <row r="328">
          <cell r="B328" t="str">
            <v>2.3.1.  Valor Variável da Concessão</v>
          </cell>
          <cell r="G328">
            <v>811.20548581896173</v>
          </cell>
          <cell r="H328">
            <v>835.11636250061099</v>
          </cell>
          <cell r="I328">
            <v>859.73202981013401</v>
          </cell>
          <cell r="J328">
            <v>885.07326196822362</v>
          </cell>
          <cell r="K328">
            <v>911.1614455309641</v>
          </cell>
          <cell r="L328">
            <v>938.01859743886723</v>
          </cell>
          <cell r="M328">
            <v>965.66738359791418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6205.9745666656754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5573.8360727647796</v>
          </cell>
          <cell r="H330">
            <v>5827.7524846449287</v>
          </cell>
          <cell r="I330">
            <v>6089.1532690028889</v>
          </cell>
          <cell r="J330">
            <v>6358.2590332069358</v>
          </cell>
          <cell r="K330">
            <v>6635.2968871893281</v>
          </cell>
          <cell r="L330">
            <v>6920.5006351141619</v>
          </cell>
          <cell r="M330">
            <v>7214.1109726947452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44618.909354617761</v>
          </cell>
        </row>
        <row r="331">
          <cell r="B331" t="str">
            <v xml:space="preserve">2.4.1.  Contribuição Social  </v>
          </cell>
          <cell r="G331">
            <v>1357.051169155098</v>
          </cell>
          <cell r="H331">
            <v>1418.6066629442253</v>
          </cell>
          <cell r="I331">
            <v>1481.9765500613064</v>
          </cell>
          <cell r="J331">
            <v>1547.2143110804693</v>
          </cell>
          <cell r="K331">
            <v>1614.3750029549888</v>
          </cell>
          <cell r="L331">
            <v>1683.515305482221</v>
          </cell>
          <cell r="M331">
            <v>1754.69356913812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10857.432570816429</v>
          </cell>
        </row>
        <row r="332">
          <cell r="B332" t="str">
            <v xml:space="preserve">2.4.2.  Imposto de Renda  </v>
          </cell>
          <cell r="G332">
            <v>4216.7849036096814</v>
          </cell>
          <cell r="H332">
            <v>4409.1458217007039</v>
          </cell>
          <cell r="I332">
            <v>4607.1767189415823</v>
          </cell>
          <cell r="J332">
            <v>4811.0447221264667</v>
          </cell>
          <cell r="K332">
            <v>5020.9218842343398</v>
          </cell>
          <cell r="L332">
            <v>5236.9853296319407</v>
          </cell>
          <cell r="M332">
            <v>5459.4174035566248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33761.476783801336</v>
          </cell>
        </row>
        <row r="333">
          <cell r="B333" t="str">
            <v>3.  SALDO DO CAIXA     (1 - 2)</v>
          </cell>
          <cell r="G333">
            <v>11389.303541673948</v>
          </cell>
          <cell r="H333">
            <v>11904.830802157889</v>
          </cell>
          <cell r="I333">
            <v>12435.553606763442</v>
          </cell>
          <cell r="J333">
            <v>12981.919855298929</v>
          </cell>
          <cell r="K333">
            <v>13544.390649748027</v>
          </cell>
          <cell r="L333">
            <v>14123.440683413595</v>
          </cell>
          <cell r="M333">
            <v>14719.558641531756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91098.997780587611</v>
          </cell>
        </row>
        <row r="334">
          <cell r="B334" t="str">
            <v xml:space="preserve">4. T.I.R. (Taxa Interna de Retorno) Anual do Projeto     </v>
          </cell>
          <cell r="G334">
            <v>0.2023838002243197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Equipamentos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  <sheetName val="Comparativo de Mercado "/>
      <sheetName val="Capa Simulador"/>
      <sheetName val="FLUXO + DRE  Original 20 anos"/>
      <sheetName val="Fatores 20 anos"/>
      <sheetName val="Prorrogação Fluxo 25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VIAOESTE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25733.44526868036</v>
          </cell>
          <cell r="H67">
            <v>126225.66413471791</v>
          </cell>
          <cell r="I67">
            <v>0.20939254423031073</v>
          </cell>
        </row>
        <row r="68">
          <cell r="B68" t="str">
            <v>FATOR 2</v>
          </cell>
          <cell r="C68" t="str">
            <v>3ª Adequação - Investimentos</v>
          </cell>
          <cell r="G68">
            <v>1778.4553827698655</v>
          </cell>
          <cell r="H68">
            <v>8723.5389385388025</v>
          </cell>
          <cell r="I68">
            <v>0.19430100682593032</v>
          </cell>
        </row>
        <row r="69">
          <cell r="B69" t="str">
            <v>FATOR 3</v>
          </cell>
          <cell r="C69" t="str">
            <v>DIFERENÇA DE RECEITA DA SP-270</v>
          </cell>
          <cell r="G69">
            <v>-2965.2502231429698</v>
          </cell>
          <cell r="H69">
            <v>-14544.911294772615</v>
          </cell>
          <cell r="I69">
            <v>0.19164958126844359</v>
          </cell>
        </row>
        <row r="70">
          <cell r="B70" t="str">
            <v>FATOR 4</v>
          </cell>
          <cell r="C70" t="str">
            <v>DIFERENÇA DE RECEITA DA SP-075 X SP-270</v>
          </cell>
          <cell r="G70">
            <v>-1208.6874455252214</v>
          </cell>
          <cell r="H70">
            <v>-5928.7582346543904</v>
          </cell>
          <cell r="I70">
            <v>0.19260923388099299</v>
          </cell>
        </row>
        <row r="71">
          <cell r="B71" t="str">
            <v>FATOR 5</v>
          </cell>
          <cell r="C71" t="str">
            <v>DIFERENÇA DE ISSQN</v>
          </cell>
          <cell r="G71">
            <v>-9731.3297676935636</v>
          </cell>
          <cell r="H71">
            <v>-47733.350510048556</v>
          </cell>
          <cell r="I71">
            <v>0.18785617026087006</v>
          </cell>
        </row>
        <row r="72">
          <cell r="B72" t="str">
            <v>FATOR 6</v>
          </cell>
          <cell r="C72" t="str">
            <v>DIFERENÇA DE COFINS</v>
          </cell>
          <cell r="G72">
            <v>-4562.4934014118271</v>
          </cell>
          <cell r="H72">
            <v>-22379.582434086136</v>
          </cell>
          <cell r="I72">
            <v>0.19076783767096686</v>
          </cell>
        </row>
        <row r="73">
          <cell r="B73" t="str">
            <v>FATOR 7</v>
          </cell>
          <cell r="C73" t="str">
            <v>TRIBUTOS (COFINS  + ISSQN) DESCONTADOS NO ÔNUS FIXO</v>
          </cell>
          <cell r="G73">
            <v>5571.3339401237272</v>
          </cell>
          <cell r="H73">
            <v>27328.067398900428</v>
          </cell>
          <cell r="I73">
            <v>0.19633802026245029</v>
          </cell>
        </row>
        <row r="74">
          <cell r="B74" t="str">
            <v>FATOR 8</v>
          </cell>
          <cell r="C74" t="str">
            <v>DIFERENÇA PELO NÃO INÍCIO DA OPERAÇÃO DAS MARGINAIS - SP 280</v>
          </cell>
          <cell r="G74">
            <v>-19567.903452309554</v>
          </cell>
          <cell r="H74">
            <v>-95982.935172616155</v>
          </cell>
          <cell r="I74">
            <v>0.18293804140810907</v>
          </cell>
        </row>
        <row r="75">
          <cell r="B75" t="str">
            <v>FATOR 9</v>
          </cell>
          <cell r="C75" t="str">
            <v>4ª Adequação - Investimentos</v>
          </cell>
          <cell r="G75">
            <v>26590.71447300016</v>
          </cell>
          <cell r="H75">
            <v>130430.6733562856</v>
          </cell>
          <cell r="I75">
            <v>0.20829608837028563</v>
          </cell>
        </row>
        <row r="76">
          <cell r="B76" t="str">
            <v>FATOR 10</v>
          </cell>
          <cell r="C76" t="str">
            <v>REGIME TARIFÁRIO ESPECIAL DAS MARGINAIS DA SP-280</v>
          </cell>
          <cell r="G76">
            <v>-16534.230355471744</v>
          </cell>
          <cell r="H76">
            <v>-81102.401399626498</v>
          </cell>
          <cell r="I76">
            <v>0.18390646773845529</v>
          </cell>
        </row>
        <row r="77">
          <cell r="B77" t="str">
            <v>FATOR 11</v>
          </cell>
          <cell r="C77" t="str">
            <v>DIFERENÇA DE RECEITA DA SP-075 X SP-270 - 2</v>
          </cell>
          <cell r="G77">
            <v>-633.74691018944065</v>
          </cell>
          <cell r="H77">
            <v>-3108.6053109782379</v>
          </cell>
          <cell r="I77">
            <v>0.19292347618797812</v>
          </cell>
        </row>
        <row r="78">
          <cell r="B78" t="str">
            <v>FATOR 12</v>
          </cell>
          <cell r="C78" t="str">
            <v>DIFERENÇA DE RECEITA PELA POSTERGAÇÃO DA DUPLICAÇÃO</v>
          </cell>
          <cell r="G78">
            <v>-5701.1889491448674</v>
          </cell>
          <cell r="H78">
            <v>-27965.021937392106</v>
          </cell>
          <cell r="I78">
            <v>0.19012072224241236</v>
          </cell>
        </row>
        <row r="79">
          <cell r="B79" t="str">
            <v>FATOR 13</v>
          </cell>
          <cell r="C79" t="str">
            <v>DIFERENÇA DE IGPM 2003 - RECEITA REAL</v>
          </cell>
          <cell r="G79">
            <v>-688.00404272528317</v>
          </cell>
          <cell r="H79">
            <v>-3374.7431140153412</v>
          </cell>
          <cell r="I79">
            <v>0.19289373267658125</v>
          </cell>
        </row>
        <row r="80">
          <cell r="B80" t="str">
            <v>FATOR 14</v>
          </cell>
          <cell r="C80" t="str">
            <v>POSTERGAÇÃO DE ÔNUS FIXO - CONTORNOS</v>
          </cell>
          <cell r="G80">
            <v>2424.52179222616</v>
          </cell>
          <cell r="H80">
            <v>11892.57288472425</v>
          </cell>
          <cell r="I80">
            <v>0.19460066417465308</v>
          </cell>
        </row>
        <row r="81">
          <cell r="B81" t="str">
            <v>FATOR 15</v>
          </cell>
          <cell r="C81" t="str">
            <v>5ª Adequação - Investimentos</v>
          </cell>
          <cell r="G81">
            <v>-2176.5888463964843</v>
          </cell>
          <cell r="H81">
            <v>-10676.431772584985</v>
          </cell>
          <cell r="I81">
            <v>0.19208059764202703</v>
          </cell>
        </row>
        <row r="82">
          <cell r="B82" t="str">
            <v>TOTAL GERAL</v>
          </cell>
          <cell r="G82">
            <v>-1670.9525372106812</v>
          </cell>
          <cell r="H82">
            <v>-8196.2244676080245</v>
          </cell>
          <cell r="I82">
            <v>0.1920789598753872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25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0.19327037557252341</v>
          </cell>
        </row>
        <row r="98">
          <cell r="B98" t="str">
            <v>TIR Resultante dos Desequilibrio no Contrato Original (ao ano)</v>
          </cell>
          <cell r="J98">
            <v>0.1920789598753872</v>
          </cell>
        </row>
        <row r="100">
          <cell r="B100" t="str">
            <v>Diferença entre a TIR Original x TIR Desequilibrios</v>
          </cell>
          <cell r="J100">
            <v>-1.1914156971362111E-3</v>
          </cell>
        </row>
        <row r="102">
          <cell r="B102" t="str">
            <v>TIR Resultante das Alternativas Utilizadas para o Reequilibrio (ao ano)</v>
          </cell>
          <cell r="J102">
            <v>0.19360997399325544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5.5798919494794395E-8</v>
          </cell>
          <cell r="G136">
            <v>0.19327037557252341</v>
          </cell>
          <cell r="H136">
            <v>-146068.54176000002</v>
          </cell>
          <cell r="I136">
            <v>-163024.19148499999</v>
          </cell>
          <cell r="J136">
            <v>-95881.515604999979</v>
          </cell>
          <cell r="K136">
            <v>39032.087509999998</v>
          </cell>
          <cell r="L136">
            <v>106526.57626999999</v>
          </cell>
          <cell r="M136">
            <v>106644.66430999996</v>
          </cell>
          <cell r="N136">
            <v>109145.42567499998</v>
          </cell>
          <cell r="O136">
            <v>104084.74404999999</v>
          </cell>
          <cell r="P136">
            <v>100262.04817999998</v>
          </cell>
          <cell r="Q136">
            <v>123874.85308500002</v>
          </cell>
          <cell r="R136">
            <v>101005.17119000001</v>
          </cell>
          <cell r="S136">
            <v>136260.60897500001</v>
          </cell>
          <cell r="T136">
            <v>119240.515145</v>
          </cell>
          <cell r="U136">
            <v>131747.38472</v>
          </cell>
          <cell r="V136">
            <v>121928.21519000002</v>
          </cell>
          <cell r="W136">
            <v>146150.786555</v>
          </cell>
          <cell r="X136">
            <v>152240.71505</v>
          </cell>
          <cell r="Y136">
            <v>147233.66691</v>
          </cell>
          <cell r="Z136">
            <v>147030.22589999999</v>
          </cell>
          <cell r="AA136">
            <v>155787.40448999999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72706.0625</v>
          </cell>
          <cell r="I139">
            <v>36766.289130000005</v>
          </cell>
          <cell r="J139">
            <v>-72807.668019999997</v>
          </cell>
          <cell r="K139">
            <v>-35306.57321000001</v>
          </cell>
          <cell r="L139">
            <v>-15478.82735</v>
          </cell>
          <cell r="M139">
            <v>4733.0540700000001</v>
          </cell>
          <cell r="N139">
            <v>8654.1</v>
          </cell>
          <cell r="O139">
            <v>7082.4160000000002</v>
          </cell>
          <cell r="P139">
            <v>1303.58214</v>
          </cell>
          <cell r="Q139">
            <v>-550.23214000000007</v>
          </cell>
          <cell r="R139">
            <v>3342.2550699999993</v>
          </cell>
          <cell r="S139">
            <v>-1860.079</v>
          </cell>
          <cell r="T139">
            <v>-3990.4539299999997</v>
          </cell>
          <cell r="U139">
            <v>-210.99</v>
          </cell>
          <cell r="V139">
            <v>242.26499999999999</v>
          </cell>
          <cell r="W139">
            <v>-4132.1959299999999</v>
          </cell>
          <cell r="X139">
            <v>-225.64999999999998</v>
          </cell>
          <cell r="Y139">
            <v>-220.08399999999995</v>
          </cell>
          <cell r="Z139">
            <v>1199.1624999999999</v>
          </cell>
          <cell r="AA139">
            <v>-1069.9375</v>
          </cell>
        </row>
        <row r="140">
          <cell r="B140" t="str">
            <v>Somatoria com Projeto Original</v>
          </cell>
          <cell r="F140">
            <v>25733.44526868036</v>
          </cell>
          <cell r="G140">
            <v>0.20939254423031073</v>
          </cell>
          <cell r="H140">
            <v>-73362.479260000022</v>
          </cell>
          <cell r="I140">
            <v>-126257.90235499998</v>
          </cell>
          <cell r="J140">
            <v>-168689.18362499998</v>
          </cell>
          <cell r="K140">
            <v>3725.514299999988</v>
          </cell>
          <cell r="L140">
            <v>91047.748919999984</v>
          </cell>
          <cell r="M140">
            <v>111377.71837999996</v>
          </cell>
          <cell r="N140">
            <v>117799.52567499998</v>
          </cell>
          <cell r="O140">
            <v>111167.16004999999</v>
          </cell>
          <cell r="P140">
            <v>101565.63031999998</v>
          </cell>
          <cell r="Q140">
            <v>123324.62094500003</v>
          </cell>
          <cell r="R140">
            <v>104347.42626000001</v>
          </cell>
          <cell r="S140">
            <v>134400.52997500001</v>
          </cell>
          <cell r="T140">
            <v>115250.06121499999</v>
          </cell>
          <cell r="U140">
            <v>131536.39472000001</v>
          </cell>
          <cell r="V140">
            <v>122170.48019000002</v>
          </cell>
          <cell r="W140">
            <v>142018.59062500001</v>
          </cell>
          <cell r="X140">
            <v>152015.06505</v>
          </cell>
          <cell r="Y140">
            <v>147013.58291</v>
          </cell>
          <cell r="Z140">
            <v>148229.3884</v>
          </cell>
          <cell r="AA140">
            <v>154717.46698999999</v>
          </cell>
        </row>
        <row r="141">
          <cell r="B141" t="str">
            <v>3ª Adequação - Investimentos</v>
          </cell>
        </row>
        <row r="142">
          <cell r="B142" t="str">
            <v>Fluxo de Caixa do Fator</v>
          </cell>
          <cell r="H142">
            <v>-231.29576864375031</v>
          </cell>
          <cell r="I142">
            <v>6080.3526833195565</v>
          </cell>
          <cell r="J142">
            <v>79686.847775654853</v>
          </cell>
          <cell r="K142">
            <v>-15606.036056441877</v>
          </cell>
          <cell r="L142">
            <v>-30741.278609232471</v>
          </cell>
          <cell r="M142">
            <v>-52950.702785041802</v>
          </cell>
          <cell r="N142">
            <v>-33805.394018680745</v>
          </cell>
          <cell r="O142">
            <v>-16188.901003732462</v>
          </cell>
          <cell r="P142">
            <v>10896.143145544609</v>
          </cell>
          <cell r="Q142">
            <v>-12431.627418080854</v>
          </cell>
          <cell r="R142">
            <v>-4020.8364311166497</v>
          </cell>
          <cell r="S142">
            <v>474.44344726845111</v>
          </cell>
          <cell r="T142">
            <v>5122.0182893240344</v>
          </cell>
          <cell r="U142">
            <v>13787.710893231633</v>
          </cell>
          <cell r="V142">
            <v>21918.596014579231</v>
          </cell>
          <cell r="W142">
            <v>1373.8504236792323</v>
          </cell>
          <cell r="X142">
            <v>2483.5654556363729</v>
          </cell>
          <cell r="Y142">
            <v>-3786.8134761664833</v>
          </cell>
          <cell r="Z142">
            <v>2838.2716307297687</v>
          </cell>
          <cell r="AA142">
            <v>11991.674966036016</v>
          </cell>
        </row>
        <row r="143">
          <cell r="B143" t="str">
            <v>Somatoria com Projeto Original</v>
          </cell>
          <cell r="F143">
            <v>1778.4553827698655</v>
          </cell>
          <cell r="G143">
            <v>0.19430100682593032</v>
          </cell>
          <cell r="H143">
            <v>-146299.83752864378</v>
          </cell>
          <cell r="I143">
            <v>-156943.83880168042</v>
          </cell>
          <cell r="J143">
            <v>-16194.667829345126</v>
          </cell>
          <cell r="K143">
            <v>23426.051453558121</v>
          </cell>
          <cell r="L143">
            <v>75785.297660767523</v>
          </cell>
          <cell r="M143">
            <v>53693.961524958162</v>
          </cell>
          <cell r="N143">
            <v>75340.031656319232</v>
          </cell>
          <cell r="O143">
            <v>87895.843046267531</v>
          </cell>
          <cell r="P143">
            <v>111158.1913255446</v>
          </cell>
          <cell r="Q143">
            <v>111443.22566691917</v>
          </cell>
          <cell r="R143">
            <v>96984.334758883357</v>
          </cell>
          <cell r="S143">
            <v>136735.05242226846</v>
          </cell>
          <cell r="T143">
            <v>124362.53343432402</v>
          </cell>
          <cell r="U143">
            <v>145535.09561323165</v>
          </cell>
          <cell r="V143">
            <v>143846.81120457925</v>
          </cell>
          <cell r="W143">
            <v>147524.63697867922</v>
          </cell>
          <cell r="X143">
            <v>154724.28050563636</v>
          </cell>
          <cell r="Y143">
            <v>143446.85343383352</v>
          </cell>
          <cell r="Z143">
            <v>149868.49753072977</v>
          </cell>
          <cell r="AA143">
            <v>167779.07945603601</v>
          </cell>
        </row>
        <row r="144">
          <cell r="B144" t="str">
            <v>DIFERENÇA DE RECEITA DA SP-270</v>
          </cell>
        </row>
        <row r="145">
          <cell r="B145" t="str">
            <v>Fluxo de Caixa do Fator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-3263.1747</v>
          </cell>
          <cell r="M145">
            <v>-3026.3967000000002</v>
          </cell>
          <cell r="N145">
            <v>-1957.1570999999999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 t="str">
            <v>Somatoria com Projeto Original</v>
          </cell>
          <cell r="F146">
            <v>-2965.2502231429698</v>
          </cell>
          <cell r="G146">
            <v>0.19164958126844359</v>
          </cell>
          <cell r="H146">
            <v>-146068.54176000002</v>
          </cell>
          <cell r="I146">
            <v>-163024.19148499999</v>
          </cell>
          <cell r="J146">
            <v>-95881.515604999979</v>
          </cell>
          <cell r="K146">
            <v>39032.087509999998</v>
          </cell>
          <cell r="L146">
            <v>103263.40156999999</v>
          </cell>
          <cell r="M146">
            <v>103618.26760999997</v>
          </cell>
          <cell r="N146">
            <v>107188.26857499998</v>
          </cell>
          <cell r="O146">
            <v>104084.74404999999</v>
          </cell>
          <cell r="P146">
            <v>100262.04817999998</v>
          </cell>
          <cell r="Q146">
            <v>123874.85308500002</v>
          </cell>
          <cell r="R146">
            <v>101005.17119000001</v>
          </cell>
          <cell r="S146">
            <v>136260.60897500001</v>
          </cell>
          <cell r="T146">
            <v>119240.515145</v>
          </cell>
          <cell r="U146">
            <v>131747.38472</v>
          </cell>
          <cell r="V146">
            <v>121928.21519000002</v>
          </cell>
          <cell r="W146">
            <v>146150.786555</v>
          </cell>
          <cell r="X146">
            <v>152240.71505</v>
          </cell>
          <cell r="Y146">
            <v>147233.66691</v>
          </cell>
          <cell r="Z146">
            <v>147030.22589999999</v>
          </cell>
          <cell r="AA146">
            <v>155787.40448999999</v>
          </cell>
        </row>
        <row r="147">
          <cell r="B147" t="str">
            <v>DIFERENÇA DE RECEITA DA SP-075 X SP-270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-2924.2083000000002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-1208.6874455252214</v>
          </cell>
          <cell r="G149">
            <v>0.19260923388099299</v>
          </cell>
          <cell r="H149">
            <v>-146068.54176000002</v>
          </cell>
          <cell r="I149">
            <v>-163024.19148499999</v>
          </cell>
          <cell r="J149">
            <v>-95881.515604999979</v>
          </cell>
          <cell r="K149">
            <v>39032.087509999998</v>
          </cell>
          <cell r="L149">
            <v>103602.36796999999</v>
          </cell>
          <cell r="M149">
            <v>106644.66430999996</v>
          </cell>
          <cell r="N149">
            <v>109145.42567499998</v>
          </cell>
          <cell r="O149">
            <v>104084.74404999999</v>
          </cell>
          <cell r="P149">
            <v>100262.04817999998</v>
          </cell>
          <cell r="Q149">
            <v>123874.85308500002</v>
          </cell>
          <cell r="R149">
            <v>101005.17119000001</v>
          </cell>
          <cell r="S149">
            <v>136260.60897500001</v>
          </cell>
          <cell r="T149">
            <v>119240.515145</v>
          </cell>
          <cell r="U149">
            <v>131747.38472</v>
          </cell>
          <cell r="V149">
            <v>121928.21519000002</v>
          </cell>
          <cell r="W149">
            <v>146150.786555</v>
          </cell>
          <cell r="X149">
            <v>152240.71505</v>
          </cell>
          <cell r="Y149">
            <v>147233.66691</v>
          </cell>
          <cell r="Z149">
            <v>147030.22589999999</v>
          </cell>
          <cell r="AA149">
            <v>155787.40448999999</v>
          </cell>
        </row>
        <row r="150">
          <cell r="B150" t="str">
            <v>DIFERENÇA DE ISSQN</v>
          </cell>
        </row>
        <row r="151">
          <cell r="B151" t="str">
            <v>Fluxo de Caixa do Fator</v>
          </cell>
          <cell r="H151">
            <v>996.31679999999994</v>
          </cell>
          <cell r="I151">
            <v>1107.8671100000001</v>
          </cell>
          <cell r="J151">
            <v>-201.56212999999997</v>
          </cell>
          <cell r="K151">
            <v>-4179.3863000000001</v>
          </cell>
          <cell r="L151">
            <v>-1386.1228000000001</v>
          </cell>
          <cell r="M151">
            <v>-670.15409999999997</v>
          </cell>
          <cell r="N151">
            <v>-4691.1523999999999</v>
          </cell>
          <cell r="O151">
            <v>-4846.1435000000001</v>
          </cell>
          <cell r="P151">
            <v>-4939.9903999999997</v>
          </cell>
          <cell r="Q151">
            <v>-5035.7467999999999</v>
          </cell>
          <cell r="R151">
            <v>-5118.6391999999996</v>
          </cell>
          <cell r="S151">
            <v>-5202.8179999999993</v>
          </cell>
          <cell r="T151">
            <v>-5288.4640999999992</v>
          </cell>
          <cell r="U151">
            <v>-5375.4971000000005</v>
          </cell>
          <cell r="V151">
            <v>-5463.9571999999998</v>
          </cell>
          <cell r="W151">
            <v>-5553.8444</v>
          </cell>
          <cell r="X151">
            <v>-5645.219000000001</v>
          </cell>
          <cell r="Y151">
            <v>-5738.1412999999993</v>
          </cell>
          <cell r="Z151">
            <v>-5832.5509999999995</v>
          </cell>
          <cell r="AA151">
            <v>-5928.5686999999998</v>
          </cell>
        </row>
        <row r="152">
          <cell r="B152" t="str">
            <v>Somatoria com Projeto Original</v>
          </cell>
          <cell r="F152">
            <v>-9731.3297676935636</v>
          </cell>
          <cell r="G152">
            <v>0.18785617026087006</v>
          </cell>
          <cell r="H152">
            <v>-145072.22496000002</v>
          </cell>
          <cell r="I152">
            <v>-161916.324375</v>
          </cell>
          <cell r="J152">
            <v>-96083.077734999984</v>
          </cell>
          <cell r="K152">
            <v>34852.701209999999</v>
          </cell>
          <cell r="L152">
            <v>105140.45346999999</v>
          </cell>
          <cell r="M152">
            <v>105974.51020999996</v>
          </cell>
          <cell r="N152">
            <v>104454.27327499997</v>
          </cell>
          <cell r="O152">
            <v>99238.600549999988</v>
          </cell>
          <cell r="P152">
            <v>95322.057779999988</v>
          </cell>
          <cell r="Q152">
            <v>118839.10628500003</v>
          </cell>
          <cell r="R152">
            <v>95886.531990000003</v>
          </cell>
          <cell r="S152">
            <v>131057.79097500001</v>
          </cell>
          <cell r="T152">
            <v>113952.051045</v>
          </cell>
          <cell r="U152">
            <v>126371.88761999999</v>
          </cell>
          <cell r="V152">
            <v>116464.25799000001</v>
          </cell>
          <cell r="W152">
            <v>140596.942155</v>
          </cell>
          <cell r="X152">
            <v>146595.49604999999</v>
          </cell>
          <cell r="Y152">
            <v>141495.52561000001</v>
          </cell>
          <cell r="Z152">
            <v>141197.67489999998</v>
          </cell>
          <cell r="AA152">
            <v>149858.83578999998</v>
          </cell>
        </row>
        <row r="153">
          <cell r="B153" t="str">
            <v>DIFERENÇA DE COFINS</v>
          </cell>
        </row>
        <row r="154">
          <cell r="B154" t="str">
            <v>Fluxo de Caixa do Fator</v>
          </cell>
          <cell r="H154">
            <v>-79.242033333333893</v>
          </cell>
          <cell r="I154">
            <v>-603.75040000000001</v>
          </cell>
          <cell r="J154">
            <v>-916.94190000000003</v>
          </cell>
          <cell r="K154">
            <v>-1323.0825</v>
          </cell>
          <cell r="L154">
            <v>-389.28786666666667</v>
          </cell>
          <cell r="M154">
            <v>-150.604833333333</v>
          </cell>
          <cell r="N154">
            <v>-1490.9107999999999</v>
          </cell>
          <cell r="O154">
            <v>-1542.5477000000001</v>
          </cell>
          <cell r="P154">
            <v>-1573.8032000000001</v>
          </cell>
          <cell r="Q154">
            <v>-1605.6952000000001</v>
          </cell>
          <cell r="R154">
            <v>-1633.2992000000002</v>
          </cell>
          <cell r="S154">
            <v>-1661.3319999999999</v>
          </cell>
          <cell r="T154">
            <v>-1689.8539000000001</v>
          </cell>
          <cell r="U154">
            <v>-1718.8380999999999</v>
          </cell>
          <cell r="V154">
            <v>-1748.2980000000002</v>
          </cell>
          <cell r="W154">
            <v>-1778.2336</v>
          </cell>
          <cell r="X154">
            <v>-1808.665</v>
          </cell>
          <cell r="Y154">
            <v>-1839.6123</v>
          </cell>
          <cell r="Z154">
            <v>-1871.0554</v>
          </cell>
          <cell r="AA154">
            <v>-1903.0345</v>
          </cell>
        </row>
        <row r="155">
          <cell r="B155" t="str">
            <v>Somatoria com Projeto Original</v>
          </cell>
          <cell r="F155">
            <v>-4562.4934014118271</v>
          </cell>
          <cell r="G155">
            <v>0.19076783767096686</v>
          </cell>
          <cell r="H155">
            <v>-146147.78379333336</v>
          </cell>
          <cell r="I155">
            <v>-163627.94188499998</v>
          </cell>
          <cell r="J155">
            <v>-96798.457504999984</v>
          </cell>
          <cell r="K155">
            <v>37709.005010000001</v>
          </cell>
          <cell r="L155">
            <v>106137.28840333332</v>
          </cell>
          <cell r="M155">
            <v>106494.05947666663</v>
          </cell>
          <cell r="N155">
            <v>107654.51487499998</v>
          </cell>
          <cell r="O155">
            <v>102542.19635</v>
          </cell>
          <cell r="P155">
            <v>98688.244979999989</v>
          </cell>
          <cell r="Q155">
            <v>122269.15788500002</v>
          </cell>
          <cell r="R155">
            <v>99371.871990000014</v>
          </cell>
          <cell r="S155">
            <v>134599.27697500002</v>
          </cell>
          <cell r="T155">
            <v>117550.661245</v>
          </cell>
          <cell r="U155">
            <v>130028.54662000001</v>
          </cell>
          <cell r="V155">
            <v>120179.91719000002</v>
          </cell>
          <cell r="W155">
            <v>144372.55295499999</v>
          </cell>
          <cell r="X155">
            <v>150432.05004999999</v>
          </cell>
          <cell r="Y155">
            <v>145394.05460999999</v>
          </cell>
          <cell r="Z155">
            <v>145159.17049999998</v>
          </cell>
          <cell r="AA155">
            <v>153884.36998999998</v>
          </cell>
        </row>
        <row r="156">
          <cell r="B156" t="str">
            <v>TRIBUTOS (COFINS  + ISSQN) DESCONTADOS NO ÔNUS FIXO</v>
          </cell>
        </row>
        <row r="157">
          <cell r="B157" t="str">
            <v>Fluxo de Caixa do Fator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13478.87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 t="str">
            <v>Somatoria com Projeto Original</v>
          </cell>
          <cell r="F158">
            <v>5571.3339401237272</v>
          </cell>
          <cell r="G158">
            <v>0.19633802026245029</v>
          </cell>
          <cell r="H158">
            <v>-146068.54176000002</v>
          </cell>
          <cell r="I158">
            <v>-163024.19148499999</v>
          </cell>
          <cell r="J158">
            <v>-95881.515604999979</v>
          </cell>
          <cell r="K158">
            <v>39032.087509999998</v>
          </cell>
          <cell r="L158">
            <v>120005.44626999999</v>
          </cell>
          <cell r="M158">
            <v>106644.66430999996</v>
          </cell>
          <cell r="N158">
            <v>109145.42567499998</v>
          </cell>
          <cell r="O158">
            <v>104084.74404999999</v>
          </cell>
          <cell r="P158">
            <v>100262.04817999998</v>
          </cell>
          <cell r="Q158">
            <v>123874.85308500002</v>
          </cell>
          <cell r="R158">
            <v>101005.17119000001</v>
          </cell>
          <cell r="S158">
            <v>136260.60897500001</v>
          </cell>
          <cell r="T158">
            <v>119240.515145</v>
          </cell>
          <cell r="U158">
            <v>131747.38472</v>
          </cell>
          <cell r="V158">
            <v>121928.21519000002</v>
          </cell>
          <cell r="W158">
            <v>146150.786555</v>
          </cell>
          <cell r="X158">
            <v>152240.71505</v>
          </cell>
          <cell r="Y158">
            <v>147233.66691</v>
          </cell>
          <cell r="Z158">
            <v>147030.22589999999</v>
          </cell>
          <cell r="AA158">
            <v>155787.40448999999</v>
          </cell>
        </row>
        <row r="159">
          <cell r="B159" t="str">
            <v>DIFERENÇA PELO NÃO INÍCIO DA OPERAÇÃO DAS MARGINAIS - SP 280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-33247.643830000001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-19567.903452309554</v>
          </cell>
          <cell r="G161">
            <v>0.18293804140810907</v>
          </cell>
          <cell r="H161">
            <v>-146068.54176000002</v>
          </cell>
          <cell r="I161">
            <v>-163024.19148499999</v>
          </cell>
          <cell r="J161">
            <v>-129129.15943499998</v>
          </cell>
          <cell r="K161">
            <v>39032.087509999998</v>
          </cell>
          <cell r="L161">
            <v>106526.57626999999</v>
          </cell>
          <cell r="M161">
            <v>106644.66430999996</v>
          </cell>
          <cell r="N161">
            <v>109145.42567499998</v>
          </cell>
          <cell r="O161">
            <v>104084.74404999999</v>
          </cell>
          <cell r="P161">
            <v>100262.04817999998</v>
          </cell>
          <cell r="Q161">
            <v>123874.85308500002</v>
          </cell>
          <cell r="R161">
            <v>101005.17119000001</v>
          </cell>
          <cell r="S161">
            <v>136260.60897500001</v>
          </cell>
          <cell r="T161">
            <v>119240.515145</v>
          </cell>
          <cell r="U161">
            <v>131747.38472</v>
          </cell>
          <cell r="V161">
            <v>121928.21519000002</v>
          </cell>
          <cell r="W161">
            <v>146150.786555</v>
          </cell>
          <cell r="X161">
            <v>152240.71505</v>
          </cell>
          <cell r="Y161">
            <v>147233.66691</v>
          </cell>
          <cell r="Z161">
            <v>147030.22589999999</v>
          </cell>
          <cell r="AA161">
            <v>155787.40448999999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-511.10808647978018</v>
          </cell>
          <cell r="I163">
            <v>-167.77705492051876</v>
          </cell>
          <cell r="J163">
            <v>618.97384530058571</v>
          </cell>
          <cell r="K163">
            <v>2161.2874772078139</v>
          </cell>
          <cell r="L163">
            <v>27667.025176100331</v>
          </cell>
          <cell r="M163">
            <v>31712.880688786256</v>
          </cell>
          <cell r="N163">
            <v>19111.911574356753</v>
          </cell>
          <cell r="O163">
            <v>8427.3983512601189</v>
          </cell>
          <cell r="P163">
            <v>-10824.669053098758</v>
          </cell>
          <cell r="Q163">
            <v>2109.6555196277504</v>
          </cell>
          <cell r="R163">
            <v>17978.916899197615</v>
          </cell>
          <cell r="S163">
            <v>1263.9623038715072</v>
          </cell>
          <cell r="T163">
            <v>-4660.3257340271903</v>
          </cell>
          <cell r="U163">
            <v>-9566.8373873293458</v>
          </cell>
          <cell r="V163">
            <v>-23204.735786401103</v>
          </cell>
          <cell r="W163">
            <v>-33197.511816020931</v>
          </cell>
          <cell r="X163">
            <v>-9470.5231093187831</v>
          </cell>
          <cell r="Y163">
            <v>9107.4668117632591</v>
          </cell>
          <cell r="Z163">
            <v>-901.71930928458914</v>
          </cell>
          <cell r="AA163">
            <v>-6549.9477161736322</v>
          </cell>
        </row>
        <row r="164">
          <cell r="B164" t="str">
            <v>Somatoria com Projeto Original</v>
          </cell>
          <cell r="F164">
            <v>26590.71447300016</v>
          </cell>
          <cell r="G164">
            <v>0.20829608837028563</v>
          </cell>
          <cell r="H164">
            <v>-146579.64984647979</v>
          </cell>
          <cell r="I164">
            <v>-163191.96853992052</v>
          </cell>
          <cell r="J164">
            <v>-95262.541759699394</v>
          </cell>
          <cell r="K164">
            <v>41193.374987207812</v>
          </cell>
          <cell r="L164">
            <v>134193.60144610034</v>
          </cell>
          <cell r="M164">
            <v>138357.54499878621</v>
          </cell>
          <cell r="N164">
            <v>128257.33724935673</v>
          </cell>
          <cell r="O164">
            <v>112512.14240126012</v>
          </cell>
          <cell r="P164">
            <v>89437.379126901229</v>
          </cell>
          <cell r="Q164">
            <v>125984.50860462777</v>
          </cell>
          <cell r="R164">
            <v>118984.08808919763</v>
          </cell>
          <cell r="S164">
            <v>137524.5712788715</v>
          </cell>
          <cell r="T164">
            <v>114580.1894109728</v>
          </cell>
          <cell r="U164">
            <v>122180.54733267066</v>
          </cell>
          <cell r="V164">
            <v>98723.479403598918</v>
          </cell>
          <cell r="W164">
            <v>112953.27473897906</v>
          </cell>
          <cell r="X164">
            <v>142770.19194068122</v>
          </cell>
          <cell r="Y164">
            <v>156341.13372176327</v>
          </cell>
          <cell r="Z164">
            <v>146128.50659071541</v>
          </cell>
          <cell r="AA164">
            <v>149237.45677382636</v>
          </cell>
        </row>
        <row r="165">
          <cell r="B165" t="str">
            <v>REGIME TARIFÁRIO ESPECIAL DAS MARGINAIS DA SP-280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-8178.6143751711525</v>
          </cell>
          <cell r="O166">
            <v>-8798.3715978230102</v>
          </cell>
          <cell r="P166">
            <v>-9383.6817083732221</v>
          </cell>
          <cell r="Q166">
            <v>-9929.9919448196088</v>
          </cell>
          <cell r="R166">
            <v>-10432.449537227483</v>
          </cell>
          <cell r="S166">
            <v>-10745.423023344309</v>
          </cell>
          <cell r="T166">
            <v>-11067.785714044638</v>
          </cell>
          <cell r="U166">
            <v>-11399.819285465977</v>
          </cell>
          <cell r="V166">
            <v>-11741.813864029955</v>
          </cell>
          <cell r="W166">
            <v>-12094.068279950852</v>
          </cell>
          <cell r="X166">
            <v>-12456.890328349382</v>
          </cell>
          <cell r="Y166">
            <v>-12830.597038199863</v>
          </cell>
          <cell r="Z166">
            <v>-13215.514949345858</v>
          </cell>
          <cell r="AA166">
            <v>-13611.980397826233</v>
          </cell>
        </row>
        <row r="167">
          <cell r="B167" t="str">
            <v>Somatoria com Projeto Original</v>
          </cell>
          <cell r="F167">
            <v>-16534.230355471744</v>
          </cell>
          <cell r="G167">
            <v>0.18390646773845529</v>
          </cell>
          <cell r="H167">
            <v>-146068.54176000002</v>
          </cell>
          <cell r="I167">
            <v>-163024.19148499999</v>
          </cell>
          <cell r="J167">
            <v>-95881.515604999979</v>
          </cell>
          <cell r="K167">
            <v>39032.087509999998</v>
          </cell>
          <cell r="L167">
            <v>106526.57626999999</v>
          </cell>
          <cell r="M167">
            <v>106644.66430999996</v>
          </cell>
          <cell r="N167">
            <v>100966.81129982883</v>
          </cell>
          <cell r="O167">
            <v>95286.372452176991</v>
          </cell>
          <cell r="P167">
            <v>90878.366471626767</v>
          </cell>
          <cell r="Q167">
            <v>113944.86114018041</v>
          </cell>
          <cell r="R167">
            <v>90572.721652772525</v>
          </cell>
          <cell r="S167">
            <v>125515.1859516557</v>
          </cell>
          <cell r="T167">
            <v>108172.72943095535</v>
          </cell>
          <cell r="U167">
            <v>120347.56543453403</v>
          </cell>
          <cell r="V167">
            <v>110186.40132597006</v>
          </cell>
          <cell r="W167">
            <v>134056.71827504915</v>
          </cell>
          <cell r="X167">
            <v>139783.82472165063</v>
          </cell>
          <cell r="Y167">
            <v>134403.06987180014</v>
          </cell>
          <cell r="Z167">
            <v>133814.71095065415</v>
          </cell>
          <cell r="AA167">
            <v>142175.42409217375</v>
          </cell>
        </row>
        <row r="168">
          <cell r="B168" t="str">
            <v>DIFERENÇA DE RECEITA DA SP-075 X SP-270 - 2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-769.67909080799984</v>
          </cell>
          <cell r="M169">
            <v>-911.13464840099959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-633.74691018944065</v>
          </cell>
          <cell r="G170">
            <v>0.19292347618797812</v>
          </cell>
          <cell r="H170">
            <v>-146068.54176000002</v>
          </cell>
          <cell r="I170">
            <v>-163024.19148499999</v>
          </cell>
          <cell r="J170">
            <v>-95881.515604999979</v>
          </cell>
          <cell r="K170">
            <v>39032.087509999998</v>
          </cell>
          <cell r="L170">
            <v>105756.89717919199</v>
          </cell>
          <cell r="M170">
            <v>105733.52966159896</v>
          </cell>
          <cell r="N170">
            <v>109145.42567499998</v>
          </cell>
          <cell r="O170">
            <v>104084.74404999999</v>
          </cell>
          <cell r="P170">
            <v>100262.04817999998</v>
          </cell>
          <cell r="Q170">
            <v>123874.85308500002</v>
          </cell>
          <cell r="R170">
            <v>101005.17119000001</v>
          </cell>
          <cell r="S170">
            <v>136260.60897500001</v>
          </cell>
          <cell r="T170">
            <v>119240.515145</v>
          </cell>
          <cell r="U170">
            <v>131747.38472</v>
          </cell>
          <cell r="V170">
            <v>121928.21519000002</v>
          </cell>
          <cell r="W170">
            <v>146150.786555</v>
          </cell>
          <cell r="X170">
            <v>152240.71505</v>
          </cell>
          <cell r="Y170">
            <v>147233.66691</v>
          </cell>
          <cell r="Z170">
            <v>147030.22589999999</v>
          </cell>
          <cell r="AA170">
            <v>155787.40448999999</v>
          </cell>
        </row>
        <row r="171">
          <cell r="B171" t="str">
            <v>DIFERENÇA DE RECEITA PELA POSTERGAÇÃO DA DUPLICAÇÃO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-304.63454957400012</v>
          </cell>
          <cell r="M172">
            <v>-624.8313331979997</v>
          </cell>
          <cell r="N172">
            <v>-1738.5499235070001</v>
          </cell>
          <cell r="O172">
            <v>-3698.5593759149997</v>
          </cell>
          <cell r="P172">
            <v>-3802.0952919750002</v>
          </cell>
          <cell r="Q172">
            <v>-3908.560388673</v>
          </cell>
          <cell r="R172">
            <v>-3978.9340067759999</v>
          </cell>
          <cell r="S172">
            <v>-4050.607299321</v>
          </cell>
          <cell r="T172">
            <v>-4123.5963672119997</v>
          </cell>
          <cell r="U172">
            <v>-4197.9228756359998</v>
          </cell>
          <cell r="V172">
            <v>-4273.6293262440004</v>
          </cell>
          <cell r="W172">
            <v>-4350.6999732989998</v>
          </cell>
          <cell r="X172">
            <v>-2583.7020314122501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 t="str">
            <v>Somatoria com Projeto Original</v>
          </cell>
          <cell r="F173">
            <v>-5701.1889491448674</v>
          </cell>
          <cell r="G173">
            <v>0.19012072224241236</v>
          </cell>
          <cell r="H173">
            <v>-146068.54176000002</v>
          </cell>
          <cell r="I173">
            <v>-163024.19148499999</v>
          </cell>
          <cell r="J173">
            <v>-95881.515604999979</v>
          </cell>
          <cell r="K173">
            <v>39032.087509999998</v>
          </cell>
          <cell r="L173">
            <v>106221.941720426</v>
          </cell>
          <cell r="M173">
            <v>106019.83297680196</v>
          </cell>
          <cell r="N173">
            <v>107406.87575149297</v>
          </cell>
          <cell r="O173">
            <v>100386.184674085</v>
          </cell>
          <cell r="P173">
            <v>96459.952888024985</v>
          </cell>
          <cell r="Q173">
            <v>119966.29269632703</v>
          </cell>
          <cell r="R173">
            <v>97026.237183224002</v>
          </cell>
          <cell r="S173">
            <v>132210.001675679</v>
          </cell>
          <cell r="T173">
            <v>115116.918777788</v>
          </cell>
          <cell r="U173">
            <v>127549.46184436401</v>
          </cell>
          <cell r="V173">
            <v>117654.58586375602</v>
          </cell>
          <cell r="W173">
            <v>141800.08658170101</v>
          </cell>
          <cell r="X173">
            <v>149657.01301858775</v>
          </cell>
          <cell r="Y173">
            <v>147233.66691</v>
          </cell>
          <cell r="Z173">
            <v>147030.22589999999</v>
          </cell>
          <cell r="AA173">
            <v>155787.40448999999</v>
          </cell>
        </row>
        <row r="174">
          <cell r="B174" t="str">
            <v>DIFERENÇA DE IGPM 2003 - RECEITA REAL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-1986.205331559705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-688.00404272528317</v>
          </cell>
          <cell r="G176">
            <v>0.19289373267658125</v>
          </cell>
          <cell r="H176">
            <v>-146068.54176000002</v>
          </cell>
          <cell r="I176">
            <v>-163024.19148499999</v>
          </cell>
          <cell r="J176">
            <v>-95881.515604999979</v>
          </cell>
          <cell r="K176">
            <v>39032.087509999998</v>
          </cell>
          <cell r="L176">
            <v>106526.57626999999</v>
          </cell>
          <cell r="M176">
            <v>104658.45897844026</v>
          </cell>
          <cell r="N176">
            <v>109145.42567499998</v>
          </cell>
          <cell r="O176">
            <v>104084.74404999999</v>
          </cell>
          <cell r="P176">
            <v>100262.04817999998</v>
          </cell>
          <cell r="Q176">
            <v>123874.85308500002</v>
          </cell>
          <cell r="R176">
            <v>101005.17119000001</v>
          </cell>
          <cell r="S176">
            <v>136260.60897500001</v>
          </cell>
          <cell r="T176">
            <v>119240.515145</v>
          </cell>
          <cell r="U176">
            <v>131747.38472</v>
          </cell>
          <cell r="V176">
            <v>121928.21519000002</v>
          </cell>
          <cell r="W176">
            <v>146150.786555</v>
          </cell>
          <cell r="X176">
            <v>152240.71505</v>
          </cell>
          <cell r="Y176">
            <v>147233.66691</v>
          </cell>
          <cell r="Z176">
            <v>147030.22589999999</v>
          </cell>
          <cell r="AA176">
            <v>155787.40448999999</v>
          </cell>
        </row>
        <row r="177">
          <cell r="B177" t="str">
            <v>POSTERGAÇÃO DE ÔNUS FIXO - CONTORNOS</v>
          </cell>
        </row>
        <row r="178">
          <cell r="B178" t="str">
            <v>Fluxo de Caixa do Fator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2949.4983443591659</v>
          </cell>
          <cell r="O178">
            <v>4029.3967196450249</v>
          </cell>
          <cell r="P178">
            <v>1569.3555314773885</v>
          </cell>
          <cell r="Q178">
            <v>1513.159661726012</v>
          </cell>
          <cell r="R178">
            <v>5968.1212058856772</v>
          </cell>
          <cell r="S178">
            <v>5543.9973545309995</v>
          </cell>
          <cell r="T178">
            <v>5272.8832099261144</v>
          </cell>
          <cell r="U178">
            <v>396.55190018754729</v>
          </cell>
          <cell r="V178">
            <v>-15487.830998637635</v>
          </cell>
          <cell r="W178">
            <v>-18314.138522011344</v>
          </cell>
          <cell r="X178">
            <v>-8990.0223111406085</v>
          </cell>
          <cell r="Y178">
            <v>5240.4900210230899</v>
          </cell>
          <cell r="Z178">
            <v>5500.2128609781412</v>
          </cell>
          <cell r="AA178">
            <v>4808</v>
          </cell>
        </row>
        <row r="179">
          <cell r="B179" t="str">
            <v>Somatoria com Projeto Original</v>
          </cell>
          <cell r="F179">
            <v>2424.52179222616</v>
          </cell>
          <cell r="G179">
            <v>0.19460066417465308</v>
          </cell>
          <cell r="H179">
            <v>-146068.54176000002</v>
          </cell>
          <cell r="I179">
            <v>-163024.19148499999</v>
          </cell>
          <cell r="J179">
            <v>-95881.515604999979</v>
          </cell>
          <cell r="K179">
            <v>39032.087509999998</v>
          </cell>
          <cell r="L179">
            <v>106526.57626999999</v>
          </cell>
          <cell r="M179">
            <v>106644.66430999996</v>
          </cell>
          <cell r="N179">
            <v>112094.92401935914</v>
          </cell>
          <cell r="O179">
            <v>108114.14076964502</v>
          </cell>
          <cell r="P179">
            <v>101831.40371147737</v>
          </cell>
          <cell r="Q179">
            <v>125388.01274672603</v>
          </cell>
          <cell r="R179">
            <v>106973.29239588568</v>
          </cell>
          <cell r="S179">
            <v>141804.606329531</v>
          </cell>
          <cell r="T179">
            <v>124513.39835492612</v>
          </cell>
          <cell r="U179">
            <v>132143.93662018754</v>
          </cell>
          <cell r="V179">
            <v>106440.38419136238</v>
          </cell>
          <cell r="W179">
            <v>127836.64803298865</v>
          </cell>
          <cell r="X179">
            <v>143250.69273885939</v>
          </cell>
          <cell r="Y179">
            <v>152474.15693102308</v>
          </cell>
          <cell r="Z179">
            <v>152530.43876097814</v>
          </cell>
          <cell r="AA179">
            <v>160595.40448999999</v>
          </cell>
        </row>
        <row r="180">
          <cell r="B180" t="str">
            <v>5ª Adequação - Investimentos</v>
          </cell>
        </row>
        <row r="181">
          <cell r="B181" t="str">
            <v>Fluxo de Caixa do Fator</v>
          </cell>
          <cell r="H181">
            <v>-4.7545707411700278E-3</v>
          </cell>
          <cell r="I181">
            <v>-4.3047690141975181E-2</v>
          </cell>
          <cell r="J181">
            <v>1.2799929911125218E-2</v>
          </cell>
          <cell r="K181">
            <v>-8.8630168811505428E-3</v>
          </cell>
          <cell r="L181">
            <v>-1.6817437248732858E-2</v>
          </cell>
          <cell r="M181">
            <v>49.132733959264968</v>
          </cell>
          <cell r="N181">
            <v>427.42931750932394</v>
          </cell>
          <cell r="O181">
            <v>-1020.9408521737435</v>
          </cell>
          <cell r="P181">
            <v>-24841.842011920169</v>
          </cell>
          <cell r="Q181">
            <v>281.02712509579931</v>
          </cell>
          <cell r="R181">
            <v>12737.234363257021</v>
          </cell>
          <cell r="S181">
            <v>1096.4040134913676</v>
          </cell>
          <cell r="T181">
            <v>4660.7451778745108</v>
          </cell>
          <cell r="U181">
            <v>-324.98927756876861</v>
          </cell>
          <cell r="V181">
            <v>3724.3490021469506</v>
          </cell>
          <cell r="W181">
            <v>12213.988464310578</v>
          </cell>
          <cell r="X181">
            <v>218.38289198839925</v>
          </cell>
          <cell r="Y181">
            <v>-1972.5952578898077</v>
          </cell>
          <cell r="Z181">
            <v>-9043.6600218135482</v>
          </cell>
          <cell r="AA181">
            <v>-1678.9002256918711</v>
          </cell>
        </row>
        <row r="182">
          <cell r="B182" t="str">
            <v>Somatoria com Projeto Original</v>
          </cell>
          <cell r="F182">
            <v>-2176.5888463964843</v>
          </cell>
          <cell r="G182">
            <v>0.19208059764202703</v>
          </cell>
          <cell r="H182">
            <v>-146068.54651457077</v>
          </cell>
          <cell r="I182">
            <v>-163024.23453269014</v>
          </cell>
          <cell r="J182">
            <v>-95881.502805070064</v>
          </cell>
          <cell r="K182">
            <v>39032.078646983115</v>
          </cell>
          <cell r="L182">
            <v>106526.55945256274</v>
          </cell>
          <cell r="M182">
            <v>106693.79704395923</v>
          </cell>
          <cell r="N182">
            <v>109572.8549925093</v>
          </cell>
          <cell r="O182">
            <v>103063.80319782624</v>
          </cell>
          <cell r="P182">
            <v>75420.206168079807</v>
          </cell>
          <cell r="Q182">
            <v>124155.88021009583</v>
          </cell>
          <cell r="R182">
            <v>113742.40555325703</v>
          </cell>
          <cell r="S182">
            <v>137357.01298849139</v>
          </cell>
          <cell r="T182">
            <v>123901.26032287451</v>
          </cell>
          <cell r="U182">
            <v>131422.39544243124</v>
          </cell>
          <cell r="V182">
            <v>125652.56419214697</v>
          </cell>
          <cell r="W182">
            <v>158364.77501931059</v>
          </cell>
          <cell r="X182">
            <v>152459.09794198841</v>
          </cell>
          <cell r="Y182">
            <v>145261.0716521102</v>
          </cell>
          <cell r="Z182">
            <v>137986.56587818643</v>
          </cell>
          <cell r="AA182">
            <v>154108.50426430811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72880.728656972409</v>
          </cell>
          <cell r="I184">
            <v>43182.938420708902</v>
          </cell>
          <cell r="J184">
            <v>-26867.98145911465</v>
          </cell>
          <cell r="K184">
            <v>-54253.799452250947</v>
          </cell>
          <cell r="L184">
            <v>-14111.334907618055</v>
          </cell>
          <cell r="M184">
            <v>-23824.962238788314</v>
          </cell>
          <cell r="N184">
            <v>-20718.839381133657</v>
          </cell>
          <cell r="O184">
            <v>-16556.252958739071</v>
          </cell>
          <cell r="P184">
            <v>-41597.000848345153</v>
          </cell>
          <cell r="Q184">
            <v>-29558.011585123902</v>
          </cell>
          <cell r="R184">
            <v>14842.369163220179</v>
          </cell>
          <cell r="S184">
            <v>-15141.452203502984</v>
          </cell>
          <cell r="T184">
            <v>-15764.833068159167</v>
          </cell>
          <cell r="U184">
            <v>-18610.631232580912</v>
          </cell>
          <cell r="V184">
            <v>-36035.055158586518</v>
          </cell>
          <cell r="W184">
            <v>-65832.853633292325</v>
          </cell>
          <cell r="X184">
            <v>-38478.723432596256</v>
          </cell>
          <cell r="Y184">
            <v>-12039.886539469804</v>
          </cell>
          <cell r="Z184">
            <v>-21326.853688736082</v>
          </cell>
          <cell r="AA184">
            <v>-13942.694073655719</v>
          </cell>
        </row>
        <row r="185">
          <cell r="B185" t="str">
            <v>Somatoria com Projeto Original</v>
          </cell>
          <cell r="F185">
            <v>-1670.952537991561</v>
          </cell>
          <cell r="G185">
            <v>0.1920789598753872</v>
          </cell>
          <cell r="H185">
            <v>-73187.813103027613</v>
          </cell>
          <cell r="I185">
            <v>-119841.25306429109</v>
          </cell>
          <cell r="J185">
            <v>-122749.49706411464</v>
          </cell>
          <cell r="K185">
            <v>-15221.71194225095</v>
          </cell>
          <cell r="L185">
            <v>92415.24136238193</v>
          </cell>
          <cell r="M185">
            <v>82819.70207121165</v>
          </cell>
          <cell r="N185">
            <v>88426.586293866319</v>
          </cell>
          <cell r="O185">
            <v>87528.491091260919</v>
          </cell>
          <cell r="P185">
            <v>58665.04733165483</v>
          </cell>
          <cell r="Q185">
            <v>94316.841499876115</v>
          </cell>
          <cell r="R185">
            <v>115847.54035322019</v>
          </cell>
          <cell r="S185">
            <v>121119.15677149703</v>
          </cell>
          <cell r="T185">
            <v>103475.68207684084</v>
          </cell>
          <cell r="U185">
            <v>113136.75348741909</v>
          </cell>
          <cell r="V185">
            <v>85893.160031413499</v>
          </cell>
          <cell r="W185">
            <v>80317.932921707674</v>
          </cell>
          <cell r="X185">
            <v>113761.99161740375</v>
          </cell>
          <cell r="Y185">
            <v>135193.78037053021</v>
          </cell>
          <cell r="Z185">
            <v>125703.37221126391</v>
          </cell>
          <cell r="AA185">
            <v>141844.71041634426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74352</v>
          </cell>
          <cell r="H191">
            <v>99547</v>
          </cell>
          <cell r="I191">
            <v>106637</v>
          </cell>
          <cell r="J191">
            <v>220998</v>
          </cell>
          <cell r="K191">
            <v>229501.11239999998</v>
          </cell>
          <cell r="L191">
            <v>234830.83349270842</v>
          </cell>
          <cell r="M191">
            <v>230516.41174760429</v>
          </cell>
          <cell r="N191">
            <v>233540.70425958713</v>
          </cell>
          <cell r="O191">
            <v>237029.27272684977</v>
          </cell>
          <cell r="P191">
            <v>240676.75116454266</v>
          </cell>
          <cell r="Q191">
            <v>243822.58230852691</v>
          </cell>
          <cell r="R191">
            <v>247362.97268178276</v>
          </cell>
          <cell r="S191">
            <v>250958.19439623621</v>
          </cell>
          <cell r="T191">
            <v>254603.73247612332</v>
          </cell>
          <cell r="U191">
            <v>258301.02239440699</v>
          </cell>
          <cell r="V191">
            <v>262049.58324223923</v>
          </cell>
          <cell r="W191">
            <v>268969.46703550639</v>
          </cell>
          <cell r="X191">
            <v>277327.56110807159</v>
          </cell>
          <cell r="Y191">
            <v>281375.84794131375</v>
          </cell>
          <cell r="Z191">
            <v>285484.52337955317</v>
          </cell>
          <cell r="AA191">
            <v>4537884.5727550527</v>
          </cell>
        </row>
        <row r="192">
          <cell r="B192" t="str">
            <v>1.1 - Operacionais    (1.1.1 + 1.1.2)</v>
          </cell>
          <cell r="G192">
            <v>74352</v>
          </cell>
          <cell r="H192">
            <v>99547</v>
          </cell>
          <cell r="I192">
            <v>106637</v>
          </cell>
          <cell r="J192">
            <v>220998</v>
          </cell>
          <cell r="K192">
            <v>229501.11239999998</v>
          </cell>
          <cell r="L192">
            <v>234830.83349270842</v>
          </cell>
          <cell r="M192">
            <v>230516.41174760429</v>
          </cell>
          <cell r="N192">
            <v>233540.70425958713</v>
          </cell>
          <cell r="O192">
            <v>237029.27272684977</v>
          </cell>
          <cell r="P192">
            <v>240676.75116454266</v>
          </cell>
          <cell r="Q192">
            <v>243822.58230852691</v>
          </cell>
          <cell r="R192">
            <v>247362.97268178276</v>
          </cell>
          <cell r="S192">
            <v>250958.19439623621</v>
          </cell>
          <cell r="T192">
            <v>254603.73247612332</v>
          </cell>
          <cell r="U192">
            <v>258301.02239440699</v>
          </cell>
          <cell r="V192">
            <v>262049.58324223923</v>
          </cell>
          <cell r="W192">
            <v>268969.46703550639</v>
          </cell>
          <cell r="X192">
            <v>277327.56110807159</v>
          </cell>
          <cell r="Y192">
            <v>281375.84794131375</v>
          </cell>
          <cell r="Z192">
            <v>285484.52337955317</v>
          </cell>
          <cell r="AA192">
            <v>4537884.5727550527</v>
          </cell>
        </row>
        <row r="193">
          <cell r="B193" t="str">
            <v>1.1.1 - Receitas de  Pedágios    (Transp. Qd.2.1.1.2)</v>
          </cell>
          <cell r="G193">
            <v>73430</v>
          </cell>
          <cell r="H193">
            <v>96402</v>
          </cell>
          <cell r="I193">
            <v>98799</v>
          </cell>
          <cell r="J193">
            <v>213157</v>
          </cell>
          <cell r="K193">
            <v>221357.11239999998</v>
          </cell>
          <cell r="L193">
            <v>226683.83349270842</v>
          </cell>
          <cell r="M193">
            <v>222366.41174760429</v>
          </cell>
          <cell r="N193">
            <v>225387.70425958713</v>
          </cell>
          <cell r="O193">
            <v>228873.27272684977</v>
          </cell>
          <cell r="P193">
            <v>232517.75116454266</v>
          </cell>
          <cell r="Q193">
            <v>235660.58230852691</v>
          </cell>
          <cell r="R193">
            <v>239197.97268178276</v>
          </cell>
          <cell r="S193">
            <v>242790.19439623621</v>
          </cell>
          <cell r="T193">
            <v>246432.73247612332</v>
          </cell>
          <cell r="U193">
            <v>250127.02239440699</v>
          </cell>
          <cell r="V193">
            <v>253872.58324223923</v>
          </cell>
          <cell r="W193">
            <v>260789.46703550639</v>
          </cell>
          <cell r="X193">
            <v>269144.56110807159</v>
          </cell>
          <cell r="Y193">
            <v>273189.84794131375</v>
          </cell>
          <cell r="Z193">
            <v>277295.52337955317</v>
          </cell>
          <cell r="AA193">
            <v>4387474.5727550527</v>
          </cell>
        </row>
        <row r="194">
          <cell r="B194" t="str">
            <v>1.1.2 - Outras Receitas Operacionais    (calculado 2.1.2.)</v>
          </cell>
          <cell r="G194">
            <v>922</v>
          </cell>
          <cell r="H194">
            <v>3145</v>
          </cell>
          <cell r="I194">
            <v>7838</v>
          </cell>
          <cell r="J194">
            <v>7841</v>
          </cell>
          <cell r="K194">
            <v>8144</v>
          </cell>
          <cell r="L194">
            <v>8147.0000000000009</v>
          </cell>
          <cell r="M194">
            <v>8150</v>
          </cell>
          <cell r="N194">
            <v>8153</v>
          </cell>
          <cell r="O194">
            <v>8156</v>
          </cell>
          <cell r="P194">
            <v>8159</v>
          </cell>
          <cell r="Q194">
            <v>8162</v>
          </cell>
          <cell r="R194">
            <v>8165</v>
          </cell>
          <cell r="S194">
            <v>8168</v>
          </cell>
          <cell r="T194">
            <v>8170.9999999999991</v>
          </cell>
          <cell r="U194">
            <v>8174</v>
          </cell>
          <cell r="V194">
            <v>8177</v>
          </cell>
          <cell r="W194">
            <v>8180</v>
          </cell>
          <cell r="X194">
            <v>8183</v>
          </cell>
          <cell r="Y194">
            <v>8186.0000000000009</v>
          </cell>
          <cell r="Z194">
            <v>8189</v>
          </cell>
          <cell r="AA194">
            <v>150410</v>
          </cell>
        </row>
        <row r="195">
          <cell r="B195" t="str">
            <v>2 -  DEDUÇÕES DA RECEITA    (2.1)</v>
          </cell>
          <cell r="G195">
            <v>3457.3679999999999</v>
          </cell>
          <cell r="H195">
            <v>4628.9354999999996</v>
          </cell>
          <cell r="I195">
            <v>4958.6204999999991</v>
          </cell>
          <cell r="J195">
            <v>10276.406999999999</v>
          </cell>
          <cell r="K195">
            <v>10671.801726600001</v>
          </cell>
          <cell r="L195">
            <v>11063.396787475691</v>
          </cell>
          <cell r="M195">
            <v>19190.083929921766</v>
          </cell>
          <cell r="N195">
            <v>19875.150918454288</v>
          </cell>
          <cell r="O195">
            <v>20176.792090872506</v>
          </cell>
          <cell r="P195">
            <v>20492.178975732942</v>
          </cell>
          <cell r="Q195">
            <v>20764.173369687582</v>
          </cell>
          <cell r="R195">
            <v>21070.297136974208</v>
          </cell>
          <cell r="S195">
            <v>21381.163815274434</v>
          </cell>
          <cell r="T195">
            <v>21696.382859184665</v>
          </cell>
          <cell r="U195">
            <v>22016.078437116201</v>
          </cell>
          <cell r="V195">
            <v>22340.208950453693</v>
          </cell>
          <cell r="W195">
            <v>22938.658898571306</v>
          </cell>
          <cell r="X195">
            <v>23661.514035848195</v>
          </cell>
          <cell r="Y195">
            <v>24011.570846923642</v>
          </cell>
          <cell r="Z195">
            <v>24366.851272331354</v>
          </cell>
          <cell r="AA195">
            <v>349037.6350514224</v>
          </cell>
        </row>
        <row r="196">
          <cell r="B196" t="str">
            <v>2.1 - Tributos sobre Faturamento    (2.1.1+ .... + 2.1.4)</v>
          </cell>
          <cell r="G196">
            <v>3457.3679999999999</v>
          </cell>
          <cell r="H196">
            <v>4628.9354999999996</v>
          </cell>
          <cell r="I196">
            <v>4958.6204999999991</v>
          </cell>
          <cell r="J196">
            <v>10276.406999999999</v>
          </cell>
          <cell r="K196">
            <v>10671.801726600001</v>
          </cell>
          <cell r="L196">
            <v>11063.396787475691</v>
          </cell>
          <cell r="M196">
            <v>19190.083929921766</v>
          </cell>
          <cell r="N196">
            <v>19875.150918454288</v>
          </cell>
          <cell r="O196">
            <v>20176.792090872506</v>
          </cell>
          <cell r="P196">
            <v>20492.178975732942</v>
          </cell>
          <cell r="Q196">
            <v>20764.173369687582</v>
          </cell>
          <cell r="R196">
            <v>21070.297136974208</v>
          </cell>
          <cell r="S196">
            <v>21381.163815274434</v>
          </cell>
          <cell r="T196">
            <v>21696.382859184665</v>
          </cell>
          <cell r="U196">
            <v>22016.078437116201</v>
          </cell>
          <cell r="V196">
            <v>22340.208950453693</v>
          </cell>
          <cell r="W196">
            <v>22938.658898571306</v>
          </cell>
          <cell r="X196">
            <v>23661.514035848195</v>
          </cell>
          <cell r="Y196">
            <v>24011.570846923642</v>
          </cell>
          <cell r="Z196">
            <v>24366.851272331354</v>
          </cell>
          <cell r="AA196">
            <v>349037.6350514224</v>
          </cell>
        </row>
        <row r="197">
          <cell r="B197" t="str">
            <v>2.1.1 - I.S.S    (transp. Qd  1.3.)</v>
          </cell>
          <cell r="G197">
            <v>1487.04</v>
          </cell>
          <cell r="H197">
            <v>1990.94</v>
          </cell>
          <cell r="I197">
            <v>2132.7399999999998</v>
          </cell>
          <cell r="J197">
            <v>4419.96</v>
          </cell>
          <cell r="K197">
            <v>4590.0222480000002</v>
          </cell>
          <cell r="L197">
            <v>4804.4389424027304</v>
          </cell>
          <cell r="M197">
            <v>11003.362572695711</v>
          </cell>
          <cell r="N197">
            <v>11432.445212979357</v>
          </cell>
          <cell r="O197">
            <v>11606.78363634249</v>
          </cell>
          <cell r="P197">
            <v>11789.067558227134</v>
          </cell>
          <cell r="Q197">
            <v>11946.269115426347</v>
          </cell>
          <cell r="R197">
            <v>12123.198634089138</v>
          </cell>
          <cell r="S197">
            <v>12302.869719811812</v>
          </cell>
          <cell r="T197">
            <v>12485.056623806166</v>
          </cell>
          <cell r="U197">
            <v>12669.831119720349</v>
          </cell>
          <cell r="V197">
            <v>12857.169162111961</v>
          </cell>
          <cell r="W197">
            <v>13203.073351775321</v>
          </cell>
          <cell r="X197">
            <v>13620.888055403582</v>
          </cell>
          <cell r="Y197">
            <v>13823.212397065688</v>
          </cell>
          <cell r="Z197">
            <v>14028.55616897766</v>
          </cell>
          <cell r="AA197">
            <v>194316.92451883544</v>
          </cell>
        </row>
        <row r="198">
          <cell r="B198" t="str">
            <v>2.1.2 - Cofins    (transp. Qd 1.3.)</v>
          </cell>
          <cell r="G198">
            <v>1487.04</v>
          </cell>
          <cell r="H198">
            <v>1990.94</v>
          </cell>
          <cell r="I198">
            <v>2132.7399999999998</v>
          </cell>
          <cell r="J198">
            <v>4419.96</v>
          </cell>
          <cell r="K198">
            <v>4590.0222480000002</v>
          </cell>
          <cell r="L198">
            <v>4732.557427370356</v>
          </cell>
          <cell r="M198">
            <v>6741.3396808666266</v>
          </cell>
          <cell r="N198">
            <v>6924.6911277876143</v>
          </cell>
          <cell r="O198">
            <v>7029.3181818054927</v>
          </cell>
          <cell r="P198">
            <v>7138.7125349362805</v>
          </cell>
          <cell r="Q198">
            <v>7233.0574692558084</v>
          </cell>
          <cell r="R198">
            <v>7339.2391804534827</v>
          </cell>
          <cell r="S198">
            <v>7447.0658318870856</v>
          </cell>
          <cell r="T198">
            <v>7556.401974283699</v>
          </cell>
          <cell r="U198">
            <v>7667.2906718322083</v>
          </cell>
          <cell r="V198">
            <v>7779.7174972671764</v>
          </cell>
          <cell r="W198">
            <v>7987.2840110651914</v>
          </cell>
          <cell r="X198">
            <v>8237.9968332421486</v>
          </cell>
          <cell r="Y198">
            <v>8359.4154382394117</v>
          </cell>
          <cell r="Z198">
            <v>8482.6457013865966</v>
          </cell>
          <cell r="AA198">
            <v>125277.43580967917</v>
          </cell>
        </row>
        <row r="199">
          <cell r="B199" t="str">
            <v>2.1.3 - Pis / Pasep    (transp. Qd 1.3.)</v>
          </cell>
          <cell r="G199">
            <v>483.28799999999995</v>
          </cell>
          <cell r="H199">
            <v>647.05549999999994</v>
          </cell>
          <cell r="I199">
            <v>693.14049999999997</v>
          </cell>
          <cell r="J199">
            <v>1436.4869999999999</v>
          </cell>
          <cell r="K199">
            <v>1491.7572306</v>
          </cell>
          <cell r="L199">
            <v>1526.400417702605</v>
          </cell>
          <cell r="M199">
            <v>1445.381676359428</v>
          </cell>
          <cell r="N199">
            <v>1518.0145776873164</v>
          </cell>
          <cell r="O199">
            <v>1540.6902727245233</v>
          </cell>
          <cell r="P199">
            <v>1564.3988825695271</v>
          </cell>
          <cell r="Q199">
            <v>1584.8467850054251</v>
          </cell>
          <cell r="R199">
            <v>1607.8593224315878</v>
          </cell>
          <cell r="S199">
            <v>1631.2282635755355</v>
          </cell>
          <cell r="T199">
            <v>1654.9242610948011</v>
          </cell>
          <cell r="U199">
            <v>1678.9566455636455</v>
          </cell>
          <cell r="V199">
            <v>1703.3222910745549</v>
          </cell>
          <cell r="W199">
            <v>1748.3015357307916</v>
          </cell>
          <cell r="X199">
            <v>1802.629147202465</v>
          </cell>
          <cell r="Y199">
            <v>1828.9430116185392</v>
          </cell>
          <cell r="Z199">
            <v>1855.6494019670954</v>
          </cell>
          <cell r="AA199">
            <v>29443.274722907838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70894.631999999998</v>
          </cell>
          <cell r="H201">
            <v>94918.064500000008</v>
          </cell>
          <cell r="I201">
            <v>101678.3795</v>
          </cell>
          <cell r="J201">
            <v>210721.59299999999</v>
          </cell>
          <cell r="K201">
            <v>218829.31067339997</v>
          </cell>
          <cell r="L201">
            <v>223767.43670523274</v>
          </cell>
          <cell r="M201">
            <v>211326.32781768253</v>
          </cell>
          <cell r="N201">
            <v>213665.55334113285</v>
          </cell>
          <cell r="O201">
            <v>216852.48063597726</v>
          </cell>
          <cell r="P201">
            <v>220184.57218880972</v>
          </cell>
          <cell r="Q201">
            <v>223058.40893883933</v>
          </cell>
          <cell r="R201">
            <v>226292.67554480856</v>
          </cell>
          <cell r="S201">
            <v>229577.03058096179</v>
          </cell>
          <cell r="T201">
            <v>232907.34961693865</v>
          </cell>
          <cell r="U201">
            <v>236284.94395729079</v>
          </cell>
          <cell r="V201">
            <v>239709.37429178553</v>
          </cell>
          <cell r="W201">
            <v>246030.80813693508</v>
          </cell>
          <cell r="X201">
            <v>253666.04707222339</v>
          </cell>
          <cell r="Y201">
            <v>257364.27709439013</v>
          </cell>
          <cell r="Z201">
            <v>261117.67210722182</v>
          </cell>
          <cell r="AA201">
            <v>4188846.9377036304</v>
          </cell>
        </row>
        <row r="202">
          <cell r="B202" t="str">
            <v>4 -  DESPESAS    (4.1)</v>
          </cell>
          <cell r="G202">
            <v>56958.214179615381</v>
          </cell>
          <cell r="H202">
            <v>78419.906818825373</v>
          </cell>
          <cell r="I202">
            <v>89364.985024705675</v>
          </cell>
          <cell r="J202">
            <v>101777.0051740217</v>
          </cell>
          <cell r="K202">
            <v>106500.71432268093</v>
          </cell>
          <cell r="L202">
            <v>108759.88472509553</v>
          </cell>
          <cell r="M202">
            <v>104284.7709688094</v>
          </cell>
          <cell r="N202">
            <v>101727.72783768243</v>
          </cell>
          <cell r="O202">
            <v>105144.03123900748</v>
          </cell>
          <cell r="P202">
            <v>108712.23716354033</v>
          </cell>
          <cell r="Q202">
            <v>119029.31275247855</v>
          </cell>
          <cell r="R202">
            <v>119113.69745930994</v>
          </cell>
          <cell r="S202">
            <v>119047.71608359212</v>
          </cell>
          <cell r="T202">
            <v>120652.59866587407</v>
          </cell>
          <cell r="U202">
            <v>125257.38797551821</v>
          </cell>
          <cell r="V202">
            <v>137025.23193219703</v>
          </cell>
          <cell r="W202">
            <v>147601.54451624458</v>
          </cell>
          <cell r="X202">
            <v>152614.86723866261</v>
          </cell>
          <cell r="Y202">
            <v>162776.11761464371</v>
          </cell>
          <cell r="Z202">
            <v>190844.88185366627</v>
          </cell>
          <cell r="AA202">
            <v>2355612.8335461714</v>
          </cell>
        </row>
        <row r="203">
          <cell r="B203" t="str">
            <v>4.1 - Operacionais    (4.1.1+ .... + 4.1.10)</v>
          </cell>
          <cell r="G203">
            <v>56958.214179615381</v>
          </cell>
          <cell r="H203">
            <v>78419.906818825373</v>
          </cell>
          <cell r="I203">
            <v>89364.985024705675</v>
          </cell>
          <cell r="J203">
            <v>101777.0051740217</v>
          </cell>
          <cell r="K203">
            <v>106500.71432268093</v>
          </cell>
          <cell r="L203">
            <v>108759.88472509553</v>
          </cell>
          <cell r="M203">
            <v>104284.7709688094</v>
          </cell>
          <cell r="N203">
            <v>101727.72783768243</v>
          </cell>
          <cell r="O203">
            <v>105144.03123900748</v>
          </cell>
          <cell r="P203">
            <v>108712.23716354033</v>
          </cell>
          <cell r="Q203">
            <v>119029.31275247855</v>
          </cell>
          <cell r="R203">
            <v>119113.69745930994</v>
          </cell>
          <cell r="S203">
            <v>119047.71608359212</v>
          </cell>
          <cell r="T203">
            <v>120652.59866587407</v>
          </cell>
          <cell r="U203">
            <v>125257.38797551821</v>
          </cell>
          <cell r="V203">
            <v>137025.23193219703</v>
          </cell>
          <cell r="W203">
            <v>147601.54451624458</v>
          </cell>
          <cell r="X203">
            <v>152614.86723866261</v>
          </cell>
          <cell r="Y203">
            <v>162776.11761464371</v>
          </cell>
          <cell r="Z203">
            <v>190844.88185366627</v>
          </cell>
          <cell r="AA203">
            <v>2355612.8335461714</v>
          </cell>
        </row>
        <row r="204">
          <cell r="B204" t="str">
            <v>4.1.1  -  Pessoal e Administradores    (Transp. Qd. 1.3.)</v>
          </cell>
          <cell r="G204">
            <v>20034</v>
          </cell>
          <cell r="H204">
            <v>27971</v>
          </cell>
          <cell r="I204">
            <v>31249</v>
          </cell>
          <cell r="J204">
            <v>34297</v>
          </cell>
          <cell r="K204">
            <v>34048</v>
          </cell>
          <cell r="L204">
            <v>34047</v>
          </cell>
          <cell r="M204">
            <v>34048</v>
          </cell>
          <cell r="N204">
            <v>34047</v>
          </cell>
          <cell r="O204">
            <v>34048</v>
          </cell>
          <cell r="P204">
            <v>34047</v>
          </cell>
          <cell r="Q204">
            <v>34048</v>
          </cell>
          <cell r="R204">
            <v>34047</v>
          </cell>
          <cell r="S204">
            <v>34048</v>
          </cell>
          <cell r="T204">
            <v>34047</v>
          </cell>
          <cell r="U204">
            <v>34048</v>
          </cell>
          <cell r="V204">
            <v>34047</v>
          </cell>
          <cell r="W204">
            <v>34047</v>
          </cell>
          <cell r="X204">
            <v>34047</v>
          </cell>
          <cell r="Y204">
            <v>34047</v>
          </cell>
          <cell r="Z204">
            <v>34047</v>
          </cell>
          <cell r="AA204">
            <v>658309</v>
          </cell>
        </row>
        <row r="205">
          <cell r="B205" t="str">
            <v>4.1.2  -  Conservação de Rotina    (Transp. Qd. 1.3.)</v>
          </cell>
          <cell r="G205">
            <v>2691</v>
          </cell>
          <cell r="H205">
            <v>5382</v>
          </cell>
          <cell r="I205">
            <v>5457</v>
          </cell>
          <cell r="J205">
            <v>5560</v>
          </cell>
          <cell r="K205">
            <v>6466</v>
          </cell>
          <cell r="L205">
            <v>6466</v>
          </cell>
          <cell r="M205">
            <v>6466</v>
          </cell>
          <cell r="N205">
            <v>6466</v>
          </cell>
          <cell r="O205">
            <v>6997</v>
          </cell>
          <cell r="P205">
            <v>6997</v>
          </cell>
          <cell r="Q205">
            <v>6997</v>
          </cell>
          <cell r="R205">
            <v>6997</v>
          </cell>
          <cell r="S205">
            <v>6997</v>
          </cell>
          <cell r="T205">
            <v>6997</v>
          </cell>
          <cell r="U205">
            <v>6997</v>
          </cell>
          <cell r="V205">
            <v>6997</v>
          </cell>
          <cell r="W205">
            <v>6997</v>
          </cell>
          <cell r="X205">
            <v>6997</v>
          </cell>
          <cell r="Y205">
            <v>6997</v>
          </cell>
          <cell r="Z205">
            <v>6997</v>
          </cell>
          <cell r="AA205">
            <v>128918</v>
          </cell>
        </row>
        <row r="206">
          <cell r="B206" t="str">
            <v>4.1.3  -  Consumo    (Transp. Qd. 1.3.)</v>
          </cell>
          <cell r="G206">
            <v>925</v>
          </cell>
          <cell r="H206">
            <v>987</v>
          </cell>
          <cell r="I206">
            <v>1000</v>
          </cell>
          <cell r="J206">
            <v>1135</v>
          </cell>
          <cell r="K206">
            <v>1135</v>
          </cell>
          <cell r="L206">
            <v>1135</v>
          </cell>
          <cell r="M206">
            <v>1135</v>
          </cell>
          <cell r="N206">
            <v>1135</v>
          </cell>
          <cell r="O206">
            <v>1135</v>
          </cell>
          <cell r="P206">
            <v>1135</v>
          </cell>
          <cell r="Q206">
            <v>1135</v>
          </cell>
          <cell r="R206">
            <v>1135</v>
          </cell>
          <cell r="S206">
            <v>1135</v>
          </cell>
          <cell r="T206">
            <v>1135</v>
          </cell>
          <cell r="U206">
            <v>1135</v>
          </cell>
          <cell r="V206">
            <v>1135</v>
          </cell>
          <cell r="W206">
            <v>1135</v>
          </cell>
          <cell r="X206">
            <v>1135</v>
          </cell>
          <cell r="Y206">
            <v>1135</v>
          </cell>
          <cell r="Z206">
            <v>1135</v>
          </cell>
          <cell r="AA206">
            <v>22207</v>
          </cell>
        </row>
        <row r="207">
          <cell r="B207" t="str">
            <v>4.1.4  -  Transportes    (Transp. Qd. 1.3.)</v>
          </cell>
          <cell r="G207">
            <v>2399</v>
          </cell>
          <cell r="H207">
            <v>4565</v>
          </cell>
          <cell r="I207">
            <v>4981</v>
          </cell>
          <cell r="J207">
            <v>5230</v>
          </cell>
          <cell r="K207">
            <v>5306</v>
          </cell>
          <cell r="L207">
            <v>5307</v>
          </cell>
          <cell r="M207">
            <v>5306</v>
          </cell>
          <cell r="N207">
            <v>5307</v>
          </cell>
          <cell r="O207">
            <v>5306</v>
          </cell>
          <cell r="P207">
            <v>5307</v>
          </cell>
          <cell r="Q207">
            <v>5306</v>
          </cell>
          <cell r="R207">
            <v>5307</v>
          </cell>
          <cell r="S207">
            <v>5306</v>
          </cell>
          <cell r="T207">
            <v>5307</v>
          </cell>
          <cell r="U207">
            <v>5306</v>
          </cell>
          <cell r="V207">
            <v>5307</v>
          </cell>
          <cell r="W207">
            <v>5306</v>
          </cell>
          <cell r="X207">
            <v>5307</v>
          </cell>
          <cell r="Y207">
            <v>5306</v>
          </cell>
          <cell r="Z207">
            <v>5306</v>
          </cell>
          <cell r="AA207">
            <v>102078</v>
          </cell>
        </row>
        <row r="208">
          <cell r="B208" t="str">
            <v>4.1.5  -  Diversas    (Transp. Qd. 1.3.)</v>
          </cell>
          <cell r="G208">
            <v>3376</v>
          </cell>
          <cell r="H208">
            <v>4638</v>
          </cell>
          <cell r="I208">
            <v>4059</v>
          </cell>
          <cell r="J208">
            <v>2441</v>
          </cell>
          <cell r="K208">
            <v>1745</v>
          </cell>
          <cell r="L208">
            <v>1745</v>
          </cell>
          <cell r="M208">
            <v>1745</v>
          </cell>
          <cell r="N208">
            <v>1745</v>
          </cell>
          <cell r="O208">
            <v>1745</v>
          </cell>
          <cell r="P208">
            <v>1745</v>
          </cell>
          <cell r="Q208">
            <v>1745</v>
          </cell>
          <cell r="R208">
            <v>1745</v>
          </cell>
          <cell r="S208">
            <v>1745</v>
          </cell>
          <cell r="T208">
            <v>1745</v>
          </cell>
          <cell r="U208">
            <v>1745</v>
          </cell>
          <cell r="V208">
            <v>1745</v>
          </cell>
          <cell r="W208">
            <v>1745</v>
          </cell>
          <cell r="X208">
            <v>1745</v>
          </cell>
          <cell r="Y208">
            <v>1745</v>
          </cell>
          <cell r="Z208">
            <v>1745</v>
          </cell>
          <cell r="AA208">
            <v>42434</v>
          </cell>
        </row>
        <row r="209">
          <cell r="B209" t="str">
            <v>4.1.6  -  Depreciação/Amortização    (Transp. Qd. 1.3.)</v>
          </cell>
          <cell r="G209">
            <v>2664.2541796153846</v>
          </cell>
          <cell r="H209">
            <v>9402.0968188253628</v>
          </cell>
          <cell r="I209">
            <v>17123.475024705673</v>
          </cell>
          <cell r="J209">
            <v>24333.665174021691</v>
          </cell>
          <cell r="K209">
            <v>28827.280950680914</v>
          </cell>
          <cell r="L209">
            <v>30952.55972031429</v>
          </cell>
          <cell r="M209">
            <v>32879.566282379776</v>
          </cell>
          <cell r="N209">
            <v>34592.2279404664</v>
          </cell>
          <cell r="O209">
            <v>37253.858743852506</v>
          </cell>
          <cell r="P209">
            <v>40757.640315254546</v>
          </cell>
          <cell r="Q209">
            <v>42325.252897664504</v>
          </cell>
          <cell r="R209">
            <v>40618.408278856456</v>
          </cell>
          <cell r="S209">
            <v>40461.570251705038</v>
          </cell>
          <cell r="T209">
            <v>41994.086691590368</v>
          </cell>
          <cell r="U209">
            <v>46516.957303686017</v>
          </cell>
          <cell r="V209">
            <v>58215.344434929844</v>
          </cell>
          <cell r="W209">
            <v>68605.060505179383</v>
          </cell>
          <cell r="X209">
            <v>73382.640405420461</v>
          </cell>
          <cell r="Y209">
            <v>83447.442176404293</v>
          </cell>
          <cell r="Z209">
            <v>111414.94615227968</v>
          </cell>
          <cell r="AA209">
            <v>865768.33424783242</v>
          </cell>
        </row>
        <row r="210">
          <cell r="B210" t="str">
            <v>4.1.7  -  Seguros    (transp. Qd 1.3.)</v>
          </cell>
          <cell r="G210">
            <v>910</v>
          </cell>
          <cell r="H210">
            <v>910</v>
          </cell>
          <cell r="I210">
            <v>910</v>
          </cell>
          <cell r="J210">
            <v>910</v>
          </cell>
          <cell r="K210">
            <v>910</v>
          </cell>
          <cell r="L210">
            <v>910</v>
          </cell>
          <cell r="M210">
            <v>910</v>
          </cell>
          <cell r="N210">
            <v>910</v>
          </cell>
          <cell r="O210">
            <v>910</v>
          </cell>
          <cell r="P210">
            <v>910</v>
          </cell>
          <cell r="Q210">
            <v>910</v>
          </cell>
          <cell r="R210">
            <v>910</v>
          </cell>
          <cell r="S210">
            <v>910</v>
          </cell>
          <cell r="T210">
            <v>910</v>
          </cell>
          <cell r="U210">
            <v>910</v>
          </cell>
          <cell r="V210">
            <v>910</v>
          </cell>
          <cell r="W210">
            <v>910</v>
          </cell>
          <cell r="X210">
            <v>910</v>
          </cell>
          <cell r="Y210">
            <v>910</v>
          </cell>
          <cell r="Z210">
            <v>910</v>
          </cell>
          <cell r="AA210">
            <v>18200</v>
          </cell>
        </row>
        <row r="211">
          <cell r="B211" t="str">
            <v xml:space="preserve">4.1.8  -  Garantias  (transp. Qd 1.3.)  </v>
          </cell>
          <cell r="G211">
            <v>2478</v>
          </cell>
          <cell r="H211">
            <v>2328</v>
          </cell>
          <cell r="I211">
            <v>2136</v>
          </cell>
          <cell r="J211">
            <v>1990</v>
          </cell>
          <cell r="K211">
            <v>1928</v>
          </cell>
          <cell r="L211">
            <v>1902</v>
          </cell>
          <cell r="M211">
            <v>1873</v>
          </cell>
          <cell r="N211">
            <v>1843</v>
          </cell>
          <cell r="O211">
            <v>1804</v>
          </cell>
          <cell r="P211">
            <v>1759</v>
          </cell>
          <cell r="Q211">
            <v>1734</v>
          </cell>
          <cell r="R211">
            <v>1683</v>
          </cell>
          <cell r="S211">
            <v>1666</v>
          </cell>
          <cell r="T211">
            <v>1629</v>
          </cell>
          <cell r="U211">
            <v>1600</v>
          </cell>
          <cell r="V211">
            <v>1557</v>
          </cell>
          <cell r="W211">
            <v>1537</v>
          </cell>
          <cell r="X211">
            <v>1521</v>
          </cell>
          <cell r="Y211">
            <v>1497</v>
          </cell>
          <cell r="Z211">
            <v>1467</v>
          </cell>
          <cell r="AA211">
            <v>35932</v>
          </cell>
        </row>
        <row r="212">
          <cell r="B212" t="str">
            <v xml:space="preserve">4.1.9  -  Parc.Variável da Concessão   </v>
          </cell>
          <cell r="G212">
            <v>2230.56</v>
          </cell>
          <cell r="H212">
            <v>2986.41</v>
          </cell>
          <cell r="I212">
            <v>3199.11</v>
          </cell>
          <cell r="J212">
            <v>6629.94</v>
          </cell>
          <cell r="K212">
            <v>6885.0333720000008</v>
          </cell>
          <cell r="L212">
            <v>7044.9250047812529</v>
          </cell>
          <cell r="M212">
            <v>6915.4923524281276</v>
          </cell>
          <cell r="N212">
            <v>7006.221127787614</v>
          </cell>
          <cell r="O212">
            <v>7110.8781818054922</v>
          </cell>
          <cell r="P212">
            <v>7220.3025349362797</v>
          </cell>
          <cell r="Q212">
            <v>7314.6774692558083</v>
          </cell>
          <cell r="R212">
            <v>7420.8891804534815</v>
          </cell>
          <cell r="S212">
            <v>7528.7458318870858</v>
          </cell>
          <cell r="T212">
            <v>7638.1119742837</v>
          </cell>
          <cell r="U212">
            <v>7749.0306718322099</v>
          </cell>
          <cell r="V212">
            <v>7861.4874972671769</v>
          </cell>
          <cell r="W212">
            <v>8069.0840110651907</v>
          </cell>
          <cell r="X212">
            <v>8319.8268332421449</v>
          </cell>
          <cell r="Y212">
            <v>8441.2754382394123</v>
          </cell>
          <cell r="Z212">
            <v>8564.5357013865942</v>
          </cell>
          <cell r="AA212">
            <v>136136.53718265161</v>
          </cell>
        </row>
        <row r="213">
          <cell r="B213" t="str">
            <v xml:space="preserve">4.1.10 - Parcela Fixa da Concessão   </v>
          </cell>
          <cell r="G213">
            <v>19250.400000000001</v>
          </cell>
          <cell r="H213">
            <v>19250.400000000001</v>
          </cell>
          <cell r="I213">
            <v>19250.400000000001</v>
          </cell>
          <cell r="J213">
            <v>19250.400000000001</v>
          </cell>
          <cell r="K213">
            <v>19250.400000000001</v>
          </cell>
          <cell r="L213">
            <v>19250.400000000001</v>
          </cell>
          <cell r="M213">
            <v>13006.712334001502</v>
          </cell>
          <cell r="N213">
            <v>8676.2787694284016</v>
          </cell>
          <cell r="O213">
            <v>8834.294313349501</v>
          </cell>
          <cell r="P213">
            <v>8834.294313349501</v>
          </cell>
          <cell r="Q213">
            <v>17514.382385558252</v>
          </cell>
          <cell r="R213">
            <v>19250.400000000001</v>
          </cell>
          <cell r="S213">
            <v>19250.400000000001</v>
          </cell>
          <cell r="T213">
            <v>19250.400000000001</v>
          </cell>
          <cell r="U213">
            <v>19250.400000000001</v>
          </cell>
          <cell r="V213">
            <v>19250.400000000001</v>
          </cell>
          <cell r="W213">
            <v>19250.400000000001</v>
          </cell>
          <cell r="X213">
            <v>19250.400000000001</v>
          </cell>
          <cell r="Y213">
            <v>19250.400000000001</v>
          </cell>
          <cell r="Z213">
            <v>19258.400000000001</v>
          </cell>
          <cell r="AA213">
            <v>345629.9621156872</v>
          </cell>
        </row>
        <row r="214">
          <cell r="B214" t="str">
            <v>5 -  RESULTADO BRUTO OPERACIONAL     (3 - 4)</v>
          </cell>
          <cell r="G214">
            <v>13936.417820384617</v>
          </cell>
          <cell r="H214">
            <v>16498.157681174634</v>
          </cell>
          <cell r="I214">
            <v>12313.394475294321</v>
          </cell>
          <cell r="J214">
            <v>108944.58782597829</v>
          </cell>
          <cell r="K214">
            <v>112328.59635071905</v>
          </cell>
          <cell r="L214">
            <v>115007.55198013721</v>
          </cell>
          <cell r="M214">
            <v>107041.55684887312</v>
          </cell>
          <cell r="N214">
            <v>111937.82550345043</v>
          </cell>
          <cell r="O214">
            <v>111708.44939696978</v>
          </cell>
          <cell r="P214">
            <v>111472.33502526939</v>
          </cell>
          <cell r="Q214">
            <v>104029.09618636078</v>
          </cell>
          <cell r="R214">
            <v>107178.97808549862</v>
          </cell>
          <cell r="S214">
            <v>110529.31449736966</v>
          </cell>
          <cell r="T214">
            <v>112254.75095106458</v>
          </cell>
          <cell r="U214">
            <v>111027.55598177257</v>
          </cell>
          <cell r="V214">
            <v>102684.1423595885</v>
          </cell>
          <cell r="W214">
            <v>98429.263620690501</v>
          </cell>
          <cell r="X214">
            <v>101051.17983356077</v>
          </cell>
          <cell r="Y214">
            <v>94588.15947974642</v>
          </cell>
          <cell r="Z214">
            <v>70272.790253555548</v>
          </cell>
          <cell r="AA214">
            <v>1833234.104157459</v>
          </cell>
        </row>
        <row r="215">
          <cell r="B215" t="str">
            <v>6 -  RESULTADO FINANCEIRO    (6.1)</v>
          </cell>
          <cell r="G215">
            <v>367</v>
          </cell>
          <cell r="H215">
            <v>482</v>
          </cell>
          <cell r="I215">
            <v>763</v>
          </cell>
          <cell r="J215">
            <v>1066</v>
          </cell>
          <cell r="K215">
            <v>1166</v>
          </cell>
          <cell r="L215">
            <v>1187</v>
          </cell>
          <cell r="M215">
            <v>1210</v>
          </cell>
          <cell r="N215">
            <v>1233</v>
          </cell>
          <cell r="O215">
            <v>1256</v>
          </cell>
          <cell r="P215">
            <v>1280</v>
          </cell>
          <cell r="Q215">
            <v>1301</v>
          </cell>
          <cell r="R215">
            <v>1321</v>
          </cell>
          <cell r="S215">
            <v>1343</v>
          </cell>
          <cell r="T215">
            <v>1364</v>
          </cell>
          <cell r="U215">
            <v>1386</v>
          </cell>
          <cell r="V215">
            <v>1409</v>
          </cell>
          <cell r="W215">
            <v>1432</v>
          </cell>
          <cell r="X215">
            <v>1455</v>
          </cell>
          <cell r="Y215">
            <v>1478</v>
          </cell>
          <cell r="Z215">
            <v>1502.0000000000002</v>
          </cell>
          <cell r="AA215">
            <v>24001</v>
          </cell>
        </row>
        <row r="216">
          <cell r="B216" t="str">
            <v>6.1 - Receitas    (Transp. Qd. 2B)</v>
          </cell>
          <cell r="G216">
            <v>367</v>
          </cell>
          <cell r="H216">
            <v>482</v>
          </cell>
          <cell r="I216">
            <v>763</v>
          </cell>
          <cell r="J216">
            <v>1066</v>
          </cell>
          <cell r="K216">
            <v>1166</v>
          </cell>
          <cell r="L216">
            <v>1187</v>
          </cell>
          <cell r="M216">
            <v>1210</v>
          </cell>
          <cell r="N216">
            <v>1233</v>
          </cell>
          <cell r="O216">
            <v>1256</v>
          </cell>
          <cell r="P216">
            <v>1280</v>
          </cell>
          <cell r="Q216">
            <v>1301</v>
          </cell>
          <cell r="R216">
            <v>1321</v>
          </cell>
          <cell r="S216">
            <v>1343</v>
          </cell>
          <cell r="T216">
            <v>1364</v>
          </cell>
          <cell r="U216">
            <v>1386</v>
          </cell>
          <cell r="V216">
            <v>1409</v>
          </cell>
          <cell r="W216">
            <v>1432</v>
          </cell>
          <cell r="X216">
            <v>1455</v>
          </cell>
          <cell r="Y216">
            <v>1478</v>
          </cell>
          <cell r="Z216">
            <v>1502.0000000000002</v>
          </cell>
          <cell r="AA216">
            <v>24001</v>
          </cell>
        </row>
        <row r="217">
          <cell r="B217" t="str">
            <v>7 -  RESULTADO OPERACIONAL    (5 + 6)</v>
          </cell>
          <cell r="G217">
            <v>14303.417820384617</v>
          </cell>
          <cell r="H217">
            <v>16980.157681174634</v>
          </cell>
          <cell r="I217">
            <v>13076.394475294321</v>
          </cell>
          <cell r="J217">
            <v>110010.58782597829</v>
          </cell>
          <cell r="K217">
            <v>113494.59635071905</v>
          </cell>
          <cell r="L217">
            <v>116194.55198013721</v>
          </cell>
          <cell r="M217">
            <v>108251.55684887312</v>
          </cell>
          <cell r="N217">
            <v>113170.82550345043</v>
          </cell>
          <cell r="O217">
            <v>112964.44939696978</v>
          </cell>
          <cell r="P217">
            <v>112752.33502526939</v>
          </cell>
          <cell r="Q217">
            <v>105330.09618636078</v>
          </cell>
          <cell r="R217">
            <v>108499.97808549862</v>
          </cell>
          <cell r="S217">
            <v>111872.31449736966</v>
          </cell>
          <cell r="T217">
            <v>113618.75095106458</v>
          </cell>
          <cell r="U217">
            <v>112413.55598177257</v>
          </cell>
          <cell r="V217">
            <v>104093.1423595885</v>
          </cell>
          <cell r="W217">
            <v>99861.263620690501</v>
          </cell>
          <cell r="X217">
            <v>102506.17983356077</v>
          </cell>
          <cell r="Y217">
            <v>96066.15947974642</v>
          </cell>
          <cell r="Z217">
            <v>71774.790253555548</v>
          </cell>
          <cell r="AA217">
            <v>1857235.104157459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14303.417820384617</v>
          </cell>
          <cell r="H219">
            <v>16980.157681174634</v>
          </cell>
          <cell r="I219">
            <v>13076.394475294321</v>
          </cell>
          <cell r="J219">
            <v>110010.58782597829</v>
          </cell>
          <cell r="K219">
            <v>113494.59635071905</v>
          </cell>
          <cell r="L219">
            <v>116194.55198013721</v>
          </cell>
          <cell r="M219">
            <v>108251.55684887312</v>
          </cell>
          <cell r="N219">
            <v>113170.82550345043</v>
          </cell>
          <cell r="O219">
            <v>112964.44939696978</v>
          </cell>
          <cell r="P219">
            <v>112752.33502526939</v>
          </cell>
          <cell r="Q219">
            <v>105330.09618636078</v>
          </cell>
          <cell r="R219">
            <v>108499.97808549862</v>
          </cell>
          <cell r="S219">
            <v>111872.31449736966</v>
          </cell>
          <cell r="T219">
            <v>113618.75095106458</v>
          </cell>
          <cell r="U219">
            <v>112413.55598177257</v>
          </cell>
          <cell r="V219">
            <v>104093.1423595885</v>
          </cell>
          <cell r="W219">
            <v>99861.263620690501</v>
          </cell>
          <cell r="X219">
            <v>102506.17983356077</v>
          </cell>
          <cell r="Y219">
            <v>96066.15947974642</v>
          </cell>
          <cell r="Z219">
            <v>71774.790253555548</v>
          </cell>
          <cell r="AA219">
            <v>1857235.104157459</v>
          </cell>
        </row>
        <row r="220">
          <cell r="B220" t="str">
            <v>10- CONTRIBUIÇÃO SOCIAL (Legislação vigente)</v>
          </cell>
          <cell r="G220">
            <v>1145.0414256307693</v>
          </cell>
          <cell r="H220">
            <v>1358.4126144939717</v>
          </cell>
          <cell r="I220">
            <v>1046.1115580235455</v>
          </cell>
          <cell r="J220">
            <v>8800.8470260782669</v>
          </cell>
          <cell r="K220">
            <v>9079.5677080575279</v>
          </cell>
          <cell r="L220">
            <v>9295.5641584109708</v>
          </cell>
          <cell r="M220">
            <v>8660.1245479098488</v>
          </cell>
          <cell r="N220">
            <v>9053.6660402760353</v>
          </cell>
          <cell r="O220">
            <v>9037.1559517575788</v>
          </cell>
          <cell r="P220">
            <v>9020.1868020215516</v>
          </cell>
          <cell r="Q220">
            <v>8426.4076949088612</v>
          </cell>
          <cell r="R220">
            <v>8679.9982468398866</v>
          </cell>
          <cell r="S220">
            <v>8949.7851597895751</v>
          </cell>
          <cell r="T220">
            <v>9089.500076085169</v>
          </cell>
          <cell r="U220">
            <v>8993.084478541803</v>
          </cell>
          <cell r="V220">
            <v>8327.4513887670819</v>
          </cell>
          <cell r="W220">
            <v>7988.9010896552427</v>
          </cell>
          <cell r="X220">
            <v>8200.4943866848607</v>
          </cell>
          <cell r="Y220">
            <v>7685.29275837971</v>
          </cell>
          <cell r="Z220">
            <v>5741.9832202844409</v>
          </cell>
          <cell r="AA220">
            <v>148579.57633259665</v>
          </cell>
        </row>
        <row r="221">
          <cell r="B221" t="str">
            <v>11- RESULTADO ANTES IMPOSTO DE RENDA    (9 - 10)</v>
          </cell>
          <cell r="G221">
            <v>13158.376394753848</v>
          </cell>
          <cell r="H221">
            <v>15621.745066680664</v>
          </cell>
          <cell r="I221">
            <v>12030.282917270775</v>
          </cell>
          <cell r="J221">
            <v>101209.74079990003</v>
          </cell>
          <cell r="K221">
            <v>104415.02864266152</v>
          </cell>
          <cell r="L221">
            <v>106898.98782172624</v>
          </cell>
          <cell r="M221">
            <v>99591.432300963279</v>
          </cell>
          <cell r="N221">
            <v>104117.15946317439</v>
          </cell>
          <cell r="O221">
            <v>103927.2934452122</v>
          </cell>
          <cell r="P221">
            <v>103732.14822324784</v>
          </cell>
          <cell r="Q221">
            <v>96903.688491451918</v>
          </cell>
          <cell r="R221">
            <v>99819.979838658735</v>
          </cell>
          <cell r="S221">
            <v>102922.52933758008</v>
          </cell>
          <cell r="T221">
            <v>104529.25087497941</v>
          </cell>
          <cell r="U221">
            <v>103420.47150323077</v>
          </cell>
          <cell r="V221">
            <v>95765.690970821423</v>
          </cell>
          <cell r="W221">
            <v>91872.362531035265</v>
          </cell>
          <cell r="X221">
            <v>94305.685446875912</v>
          </cell>
          <cell r="Y221">
            <v>88380.866721366707</v>
          </cell>
          <cell r="Z221">
            <v>66032.807033271107</v>
          </cell>
          <cell r="AA221">
            <v>1708655.5278248624</v>
          </cell>
        </row>
        <row r="222">
          <cell r="B222" t="str">
            <v>12- IMPOSTO DE RENDA (Legislação vigente)</v>
          </cell>
          <cell r="G222">
            <v>3554.2544550961538</v>
          </cell>
          <cell r="H222">
            <v>4221.0394202936623</v>
          </cell>
          <cell r="I222">
            <v>3245.0986188235784</v>
          </cell>
          <cell r="J222">
            <v>27478.646956494576</v>
          </cell>
          <cell r="K222">
            <v>28349.649087679762</v>
          </cell>
          <cell r="L222">
            <v>29024.637995034296</v>
          </cell>
          <cell r="M222">
            <v>27038.889212218266</v>
          </cell>
          <cell r="N222">
            <v>28268.70637586261</v>
          </cell>
          <cell r="O222">
            <v>28217.11234924243</v>
          </cell>
          <cell r="P222">
            <v>28164.083756317348</v>
          </cell>
          <cell r="Q222">
            <v>26308.524046590195</v>
          </cell>
          <cell r="R222">
            <v>27100.994521374651</v>
          </cell>
          <cell r="S222">
            <v>27944.078624342415</v>
          </cell>
          <cell r="T222">
            <v>28380.687737766144</v>
          </cell>
          <cell r="U222">
            <v>28079.388995443136</v>
          </cell>
          <cell r="V222">
            <v>25999.285589897114</v>
          </cell>
          <cell r="W222">
            <v>24941.315905172632</v>
          </cell>
          <cell r="X222">
            <v>25602.544958390183</v>
          </cell>
          <cell r="Y222">
            <v>23992.539869936598</v>
          </cell>
          <cell r="Z222">
            <v>17919.697563388876</v>
          </cell>
          <cell r="AA222">
            <v>463831.1760393646</v>
          </cell>
        </row>
        <row r="223">
          <cell r="B223" t="str">
            <v>13- RESULTADO DE EXERCÍCIO    (11 - 12)</v>
          </cell>
          <cell r="G223">
            <v>9604.1219396576944</v>
          </cell>
          <cell r="H223">
            <v>11400.705646387001</v>
          </cell>
          <cell r="I223">
            <v>8785.1842984471969</v>
          </cell>
          <cell r="J223">
            <v>73731.093843405455</v>
          </cell>
          <cell r="K223">
            <v>76065.379554981759</v>
          </cell>
          <cell r="L223">
            <v>77874.349826691949</v>
          </cell>
          <cell r="M223">
            <v>72552.543088745006</v>
          </cell>
          <cell r="N223">
            <v>75848.453087311791</v>
          </cell>
          <cell r="O223">
            <v>75710.181095969776</v>
          </cell>
          <cell r="P223">
            <v>75568.064466930489</v>
          </cell>
          <cell r="Q223">
            <v>70595.16444486173</v>
          </cell>
          <cell r="R223">
            <v>72718.985317284081</v>
          </cell>
          <cell r="S223">
            <v>74978.45071323766</v>
          </cell>
          <cell r="T223">
            <v>76148.563137213263</v>
          </cell>
          <cell r="U223">
            <v>75341.082507787636</v>
          </cell>
          <cell r="V223">
            <v>69766.405380924305</v>
          </cell>
          <cell r="W223">
            <v>66931.046625862626</v>
          </cell>
          <cell r="X223">
            <v>68703.140488485733</v>
          </cell>
          <cell r="Y223">
            <v>64388.326851430109</v>
          </cell>
          <cell r="Z223">
            <v>48113.109469882227</v>
          </cell>
          <cell r="AA223">
            <v>1244824.3517854977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281870.43451357714</v>
          </cell>
          <cell r="H229">
            <v>286574.27087079739</v>
          </cell>
          <cell r="I229">
            <v>291357.04521706002</v>
          </cell>
          <cell r="J229">
            <v>296220.09080758004</v>
          </cell>
          <cell r="K229">
            <v>301164.76358093088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1457186.6049899457</v>
          </cell>
        </row>
        <row r="230">
          <cell r="B230" t="str">
            <v>1.1 - Operacionais    (1.1.1 + 1.1.2)</v>
          </cell>
          <cell r="G230">
            <v>281870.43451357714</v>
          </cell>
          <cell r="H230">
            <v>286574.27087079739</v>
          </cell>
          <cell r="I230">
            <v>291357.04521706002</v>
          </cell>
          <cell r="J230">
            <v>296220.09080758004</v>
          </cell>
          <cell r="K230">
            <v>301164.76358093088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1457186.6049899457</v>
          </cell>
        </row>
        <row r="231">
          <cell r="B231" t="str">
            <v>1.1.1 - Receitas de  Pedágios    (Transp. Qd.2.1.1.2)</v>
          </cell>
          <cell r="G231">
            <v>274390.77790658275</v>
          </cell>
          <cell r="H231">
            <v>278969.79421749973</v>
          </cell>
          <cell r="I231">
            <v>283625.65383501293</v>
          </cell>
          <cell r="J231">
            <v>288359.6546353476</v>
          </cell>
          <cell r="K231">
            <v>293173.11657616671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1418518.9971706099</v>
          </cell>
        </row>
        <row r="232">
          <cell r="B232" t="str">
            <v>1.1.2 - Outras Receitas Operacionais    (calculado 2.1.2.)</v>
          </cell>
          <cell r="G232">
            <v>7479.656606994391</v>
          </cell>
          <cell r="H232">
            <v>7604.4766532976446</v>
          </cell>
          <cell r="I232">
            <v>7731.391382047118</v>
          </cell>
          <cell r="J232">
            <v>7860.436172232432</v>
          </cell>
          <cell r="K232">
            <v>7991.6470047642051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38667.60781933579</v>
          </cell>
        </row>
        <row r="233">
          <cell r="B233" t="str">
            <v>2 -  DEDUÇÕES DA RECEITA    (2.1)</v>
          </cell>
          <cell r="G233">
            <v>25452.900236576013</v>
          </cell>
          <cell r="H233">
            <v>25877.656659633005</v>
          </cell>
          <cell r="I233">
            <v>26309.541183100519</v>
          </cell>
          <cell r="J233">
            <v>26748.67419992448</v>
          </cell>
          <cell r="K233">
            <v>27195.178151358057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131583.95043059206</v>
          </cell>
        </row>
        <row r="234">
          <cell r="B234" t="str">
            <v>2.1 - Tributos sobre Faturamento    (2.1.1+ .... + 2.1.4)</v>
          </cell>
          <cell r="G234">
            <v>25452.900236576013</v>
          </cell>
          <cell r="H234">
            <v>25877.656659633005</v>
          </cell>
          <cell r="I234">
            <v>26309.541183100519</v>
          </cell>
          <cell r="J234">
            <v>26748.67419992448</v>
          </cell>
          <cell r="K234">
            <v>27195.178151358057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131583.95043059206</v>
          </cell>
        </row>
        <row r="235">
          <cell r="B235" t="str">
            <v>2.1.1 - I.S.S    (transp. Qd  1.3.)</v>
          </cell>
          <cell r="G235">
            <v>14093.521725678858</v>
          </cell>
          <cell r="H235">
            <v>14328.71354353987</v>
          </cell>
          <cell r="I235">
            <v>14567.852260853002</v>
          </cell>
          <cell r="J235">
            <v>14811.004540379003</v>
          </cell>
          <cell r="K235">
            <v>15058.238179046544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72859.330249497274</v>
          </cell>
        </row>
        <row r="236">
          <cell r="B236" t="str">
            <v>2.1.2 - Cofins    (transp. Qd 1.3.)</v>
          </cell>
          <cell r="G236">
            <v>8456.1130354073139</v>
          </cell>
          <cell r="H236">
            <v>8597.2281261239223</v>
          </cell>
          <cell r="I236">
            <v>8740.7113565117997</v>
          </cell>
          <cell r="J236">
            <v>8886.6027242274013</v>
          </cell>
          <cell r="K236">
            <v>9034.9429074279269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43715.598149698359</v>
          </cell>
        </row>
        <row r="237">
          <cell r="B237" t="str">
            <v>2.1.3 - Pis / Pasep    (transp. Qd 1.3.)</v>
          </cell>
          <cell r="G237">
            <v>1832.1578243382514</v>
          </cell>
          <cell r="H237">
            <v>1862.732760660183</v>
          </cell>
          <cell r="I237">
            <v>1893.82079391089</v>
          </cell>
          <cell r="J237">
            <v>1925.4305902492702</v>
          </cell>
          <cell r="K237">
            <v>1957.5709632760506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9471.7129324346442</v>
          </cell>
        </row>
        <row r="238">
          <cell r="B238" t="str">
            <v>2.1.4 - CPMF    (transp Qd 1.3.)</v>
          </cell>
          <cell r="G238">
            <v>1071.1076511515932</v>
          </cell>
          <cell r="H238">
            <v>1088.9822293090301</v>
          </cell>
          <cell r="I238">
            <v>1107.156771824828</v>
          </cell>
          <cell r="J238">
            <v>1125.6363450688041</v>
          </cell>
          <cell r="K238">
            <v>1144.4261016075372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5537.3090989617922</v>
          </cell>
        </row>
        <row r="239">
          <cell r="B239" t="str">
            <v>3 -  RECEITA LIQUIDA    (1 - 2)</v>
          </cell>
          <cell r="G239">
            <v>256417.53427700113</v>
          </cell>
          <cell r="H239">
            <v>260696.61421116439</v>
          </cell>
          <cell r="I239">
            <v>265047.50403395947</v>
          </cell>
          <cell r="J239">
            <v>269471.41660765558</v>
          </cell>
          <cell r="K239">
            <v>273969.58542957285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1325602.6545593536</v>
          </cell>
        </row>
        <row r="240">
          <cell r="B240" t="str">
            <v>4 -  DESPESAS    (4.1)</v>
          </cell>
          <cell r="G240">
            <v>59182.074165761383</v>
          </cell>
          <cell r="H240">
            <v>59324.600407385165</v>
          </cell>
          <cell r="I240">
            <v>59469.518470076917</v>
          </cell>
          <cell r="J240">
            <v>59616.868751469672</v>
          </cell>
          <cell r="K240">
            <v>59766.692336502201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297359.75413119537</v>
          </cell>
        </row>
        <row r="241">
          <cell r="B241" t="str">
            <v>4.1 - Operacionais    (4.1.1+ .... + 4.1.10)</v>
          </cell>
          <cell r="G241">
            <v>59182.074165761383</v>
          </cell>
          <cell r="H241">
            <v>59324.600407385165</v>
          </cell>
          <cell r="I241">
            <v>59469.518470076917</v>
          </cell>
          <cell r="J241">
            <v>59616.868751469672</v>
          </cell>
          <cell r="K241">
            <v>59766.692336502201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297359.75413119537</v>
          </cell>
        </row>
        <row r="242">
          <cell r="B242" t="str">
            <v>4.1.1  -  Pessoal e Administradores    (Transp. Qd. 1.3.)</v>
          </cell>
          <cell r="G242">
            <v>34047</v>
          </cell>
          <cell r="H242">
            <v>34047</v>
          </cell>
          <cell r="I242">
            <v>34047</v>
          </cell>
          <cell r="J242">
            <v>34047</v>
          </cell>
          <cell r="K242">
            <v>34047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170235</v>
          </cell>
        </row>
        <row r="243">
          <cell r="B243" t="str">
            <v>4.1.2  -  Conservação de Rotina    (Transp. Qd. 1.3.)</v>
          </cell>
          <cell r="G243">
            <v>6997</v>
          </cell>
          <cell r="H243">
            <v>6997</v>
          </cell>
          <cell r="I243">
            <v>6997</v>
          </cell>
          <cell r="J243">
            <v>6997</v>
          </cell>
          <cell r="K243">
            <v>6997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34985</v>
          </cell>
        </row>
        <row r="244">
          <cell r="B244" t="str">
            <v>4.1.3  -  Consumo    (Transp. Qd. 1.3.)</v>
          </cell>
          <cell r="G244">
            <v>1135</v>
          </cell>
          <cell r="H244">
            <v>1135</v>
          </cell>
          <cell r="I244">
            <v>1135</v>
          </cell>
          <cell r="J244">
            <v>1135</v>
          </cell>
          <cell r="K244">
            <v>1135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5675</v>
          </cell>
        </row>
        <row r="245">
          <cell r="B245" t="str">
            <v>4.1.4  -  Transportes    (Transp. Qd. 1.3.)</v>
          </cell>
          <cell r="G245">
            <v>5306</v>
          </cell>
          <cell r="H245">
            <v>5306</v>
          </cell>
          <cell r="I245">
            <v>5306</v>
          </cell>
          <cell r="J245">
            <v>5306</v>
          </cell>
          <cell r="K245">
            <v>5306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26530</v>
          </cell>
        </row>
        <row r="246">
          <cell r="B246" t="str">
            <v>4.1.5  -  Diversas    (Transp. Qd. 1.3.)</v>
          </cell>
          <cell r="G246">
            <v>1745</v>
          </cell>
          <cell r="H246">
            <v>1745</v>
          </cell>
          <cell r="I246">
            <v>1745</v>
          </cell>
          <cell r="J246">
            <v>1745</v>
          </cell>
          <cell r="K246">
            <v>1745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8725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910</v>
          </cell>
          <cell r="H248">
            <v>910</v>
          </cell>
          <cell r="I248">
            <v>910</v>
          </cell>
          <cell r="J248">
            <v>910</v>
          </cell>
          <cell r="K248">
            <v>910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4550</v>
          </cell>
        </row>
        <row r="249">
          <cell r="B249" t="str">
            <v xml:space="preserve">4.1.8  -  Garantias  (transp. Qd 1.3.)  </v>
          </cell>
          <cell r="G249">
            <v>585.96113035407313</v>
          </cell>
          <cell r="H249">
            <v>587.37228126123932</v>
          </cell>
          <cell r="I249">
            <v>588.80711356511802</v>
          </cell>
          <cell r="J249">
            <v>590.26602724227405</v>
          </cell>
          <cell r="K249">
            <v>591.74942907427931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2944.1559814969837</v>
          </cell>
        </row>
        <row r="250">
          <cell r="B250" t="str">
            <v xml:space="preserve">4.1.9  -  Parc.Variável da Concessão   </v>
          </cell>
          <cell r="G250">
            <v>8456.1130354073139</v>
          </cell>
          <cell r="H250">
            <v>8597.2281261239223</v>
          </cell>
          <cell r="I250">
            <v>8740.7113565117997</v>
          </cell>
          <cell r="J250">
            <v>8886.6027242274013</v>
          </cell>
          <cell r="K250">
            <v>9034.9429074279269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43715.598149698359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197235.46011123975</v>
          </cell>
          <cell r="H252">
            <v>201372.01380377921</v>
          </cell>
          <cell r="I252">
            <v>205577.98556388257</v>
          </cell>
          <cell r="J252">
            <v>209854.54785618591</v>
          </cell>
          <cell r="K252">
            <v>214202.89309307066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1028242.9004281582</v>
          </cell>
        </row>
        <row r="253">
          <cell r="B253" t="str">
            <v>6 -  RESULTADO FINANCEIRO    (6.1)</v>
          </cell>
          <cell r="G253">
            <v>1371.8945199298544</v>
          </cell>
          <cell r="H253">
            <v>1394.7886107281797</v>
          </cell>
          <cell r="I253">
            <v>1418.0669014329922</v>
          </cell>
          <cell r="J253">
            <v>1441.7358811445981</v>
          </cell>
          <cell r="K253">
            <v>1465.8021493657147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7092.2880626013393</v>
          </cell>
        </row>
        <row r="254">
          <cell r="B254" t="str">
            <v>6.1 - Receitas    (Transp. Qd. 2B)</v>
          </cell>
          <cell r="G254">
            <v>1371.8945199298544</v>
          </cell>
          <cell r="H254">
            <v>1394.7886107281797</v>
          </cell>
          <cell r="I254">
            <v>1418.0669014329922</v>
          </cell>
          <cell r="J254">
            <v>1441.7358811445981</v>
          </cell>
          <cell r="K254">
            <v>1465.8021493657147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7092.2880626013393</v>
          </cell>
        </row>
        <row r="255">
          <cell r="B255" t="str">
            <v>7 -  RESULTADO OPERACIONAL    (5 + 6)</v>
          </cell>
          <cell r="G255">
            <v>198607.35463116961</v>
          </cell>
          <cell r="H255">
            <v>202766.80241450737</v>
          </cell>
          <cell r="I255">
            <v>206996.05246531556</v>
          </cell>
          <cell r="J255">
            <v>211296.28373733049</v>
          </cell>
          <cell r="K255">
            <v>215668.69524243637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1035335.1884907596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198607.35463116961</v>
          </cell>
          <cell r="H257">
            <v>202766.80241450737</v>
          </cell>
          <cell r="I257">
            <v>206996.05246531556</v>
          </cell>
          <cell r="J257">
            <v>211296.28373733049</v>
          </cell>
          <cell r="K257">
            <v>215668.69524243637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1035335.1884907596</v>
          </cell>
        </row>
        <row r="258">
          <cell r="B258" t="str">
            <v>10- CONTRIBUIÇÃO SOCIAL (Legislação vigente)</v>
          </cell>
          <cell r="G258">
            <v>15888.58837049357</v>
          </cell>
          <cell r="H258">
            <v>16221.34419316059</v>
          </cell>
          <cell r="I258">
            <v>16559.684197225244</v>
          </cell>
          <cell r="J258">
            <v>16903.702698986439</v>
          </cell>
          <cell r="K258">
            <v>17253.495619394911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82826.815079260763</v>
          </cell>
        </row>
        <row r="259">
          <cell r="B259" t="str">
            <v>11- RESULTADO ANTES IMPOSTO DE RENDA    (9 - 10)</v>
          </cell>
          <cell r="G259">
            <v>182718.76626067603</v>
          </cell>
          <cell r="H259">
            <v>186545.45822134678</v>
          </cell>
          <cell r="I259">
            <v>190436.3682680903</v>
          </cell>
          <cell r="J259">
            <v>194392.58103834407</v>
          </cell>
          <cell r="K259">
            <v>198415.19962304147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952508.37341149885</v>
          </cell>
        </row>
        <row r="260">
          <cell r="B260" t="str">
            <v>12- IMPOSTO DE RENDA (Legislação vigente)</v>
          </cell>
          <cell r="G260">
            <v>49627.838657792403</v>
          </cell>
          <cell r="H260">
            <v>50667.700603626843</v>
          </cell>
          <cell r="I260">
            <v>51725.01311632889</v>
          </cell>
          <cell r="J260">
            <v>52800.070934332623</v>
          </cell>
          <cell r="K260">
            <v>53893.173810609092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258713.79712268984</v>
          </cell>
        </row>
        <row r="261">
          <cell r="B261" t="str">
            <v>13- RESULTADO DE EXERCÍCIO    (11 - 12)</v>
          </cell>
          <cell r="G261">
            <v>133090.92760288363</v>
          </cell>
          <cell r="H261">
            <v>135877.75761771994</v>
          </cell>
          <cell r="I261">
            <v>138711.35515176141</v>
          </cell>
          <cell r="J261">
            <v>141592.51010401145</v>
          </cell>
          <cell r="K261">
            <v>144522.02581243237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693794.57628880907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74719</v>
          </cell>
          <cell r="H267">
            <v>100029</v>
          </cell>
          <cell r="I267">
            <v>107400</v>
          </cell>
          <cell r="J267">
            <v>222064</v>
          </cell>
          <cell r="K267">
            <v>230667.11239999998</v>
          </cell>
          <cell r="L267">
            <v>236017.83349270842</v>
          </cell>
          <cell r="M267">
            <v>231726.41174760429</v>
          </cell>
          <cell r="N267">
            <v>234773.70425958713</v>
          </cell>
          <cell r="O267">
            <v>238285.27272684977</v>
          </cell>
          <cell r="P267">
            <v>241956.75116454266</v>
          </cell>
          <cell r="Q267">
            <v>245123.58230852691</v>
          </cell>
          <cell r="R267">
            <v>248683.97268178276</v>
          </cell>
          <cell r="S267">
            <v>252301.19439623621</v>
          </cell>
          <cell r="T267">
            <v>255967.73247612332</v>
          </cell>
          <cell r="U267">
            <v>259687.02239440699</v>
          </cell>
          <cell r="V267">
            <v>263458.5832422392</v>
          </cell>
          <cell r="W267">
            <v>270401.46703550639</v>
          </cell>
          <cell r="X267">
            <v>278782.56110807159</v>
          </cell>
          <cell r="Y267">
            <v>282853.84794131375</v>
          </cell>
          <cell r="Z267">
            <v>286986.52337955317</v>
          </cell>
          <cell r="AA267">
            <v>4561885.5727550527</v>
          </cell>
        </row>
        <row r="268">
          <cell r="B268" t="str">
            <v>1.1.  RECEITAS     (1.1.1.+ ... + 1.1.4)</v>
          </cell>
          <cell r="G268">
            <v>74719</v>
          </cell>
          <cell r="H268">
            <v>100029</v>
          </cell>
          <cell r="I268">
            <v>107400</v>
          </cell>
          <cell r="J268">
            <v>222064</v>
          </cell>
          <cell r="K268">
            <v>230667.11239999998</v>
          </cell>
          <cell r="L268">
            <v>236017.83349270842</v>
          </cell>
          <cell r="M268">
            <v>231726.41174760429</v>
          </cell>
          <cell r="N268">
            <v>234773.70425958713</v>
          </cell>
          <cell r="O268">
            <v>238285.27272684977</v>
          </cell>
          <cell r="P268">
            <v>241956.75116454266</v>
          </cell>
          <cell r="Q268">
            <v>245123.58230852691</v>
          </cell>
          <cell r="R268">
            <v>248683.97268178276</v>
          </cell>
          <cell r="S268">
            <v>252301.19439623621</v>
          </cell>
          <cell r="T268">
            <v>255967.73247612332</v>
          </cell>
          <cell r="U268">
            <v>259687.02239440699</v>
          </cell>
          <cell r="V268">
            <v>263458.5832422392</v>
          </cell>
          <cell r="W268">
            <v>270401.46703550639</v>
          </cell>
          <cell r="X268">
            <v>278782.56110807159</v>
          </cell>
          <cell r="Y268">
            <v>282853.84794131375</v>
          </cell>
          <cell r="Z268">
            <v>286986.52337955317</v>
          </cell>
          <cell r="AA268">
            <v>4561885.5727550527</v>
          </cell>
        </row>
        <row r="269">
          <cell r="B269" t="str">
            <v>1.1.1   Receitas de Pedágio</v>
          </cell>
          <cell r="G269">
            <v>73430</v>
          </cell>
          <cell r="H269">
            <v>96402</v>
          </cell>
          <cell r="I269">
            <v>98799</v>
          </cell>
          <cell r="J269">
            <v>213157</v>
          </cell>
          <cell r="K269">
            <v>221357.11239999998</v>
          </cell>
          <cell r="L269">
            <v>226683.83349270842</v>
          </cell>
          <cell r="M269">
            <v>222366.41174760429</v>
          </cell>
          <cell r="N269">
            <v>225387.70425958713</v>
          </cell>
          <cell r="O269">
            <v>228873.27272684977</v>
          </cell>
          <cell r="P269">
            <v>232517.75116454266</v>
          </cell>
          <cell r="Q269">
            <v>235660.58230852691</v>
          </cell>
          <cell r="R269">
            <v>239197.97268178276</v>
          </cell>
          <cell r="S269">
            <v>242790.19439623621</v>
          </cell>
          <cell r="T269">
            <v>246432.73247612332</v>
          </cell>
          <cell r="U269">
            <v>250127.02239440699</v>
          </cell>
          <cell r="V269">
            <v>253872.58324223923</v>
          </cell>
          <cell r="W269">
            <v>260789.46703550639</v>
          </cell>
          <cell r="X269">
            <v>269144.56110807159</v>
          </cell>
          <cell r="Y269">
            <v>273189.84794131375</v>
          </cell>
          <cell r="Z269">
            <v>277295.52337955317</v>
          </cell>
          <cell r="AA269">
            <v>4387474.5727550527</v>
          </cell>
        </row>
        <row r="270">
          <cell r="B270" t="str">
            <v>1.1.2   Outras Receitas Operacionais</v>
          </cell>
          <cell r="G270">
            <v>922</v>
          </cell>
          <cell r="H270">
            <v>3145</v>
          </cell>
          <cell r="I270">
            <v>7838</v>
          </cell>
          <cell r="J270">
            <v>7841</v>
          </cell>
          <cell r="K270">
            <v>8144</v>
          </cell>
          <cell r="L270">
            <v>8147.0000000000009</v>
          </cell>
          <cell r="M270">
            <v>8150</v>
          </cell>
          <cell r="N270">
            <v>8153</v>
          </cell>
          <cell r="O270">
            <v>8156</v>
          </cell>
          <cell r="P270">
            <v>8159</v>
          </cell>
          <cell r="Q270">
            <v>8162</v>
          </cell>
          <cell r="R270">
            <v>8165</v>
          </cell>
          <cell r="S270">
            <v>8168</v>
          </cell>
          <cell r="T270">
            <v>8170.9999999999991</v>
          </cell>
          <cell r="U270">
            <v>8174</v>
          </cell>
          <cell r="V270">
            <v>8177</v>
          </cell>
          <cell r="W270">
            <v>8180</v>
          </cell>
          <cell r="X270">
            <v>8183</v>
          </cell>
          <cell r="Y270">
            <v>8186.0000000000009</v>
          </cell>
          <cell r="Z270">
            <v>8189</v>
          </cell>
          <cell r="AA270">
            <v>150410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367</v>
          </cell>
          <cell r="H272">
            <v>482</v>
          </cell>
          <cell r="I272">
            <v>763</v>
          </cell>
          <cell r="J272">
            <v>1066</v>
          </cell>
          <cell r="K272">
            <v>1166</v>
          </cell>
          <cell r="L272">
            <v>1187</v>
          </cell>
          <cell r="M272">
            <v>1210</v>
          </cell>
          <cell r="N272">
            <v>1233</v>
          </cell>
          <cell r="O272">
            <v>1256</v>
          </cell>
          <cell r="P272">
            <v>1280</v>
          </cell>
          <cell r="Q272">
            <v>1301</v>
          </cell>
          <cell r="R272">
            <v>1321</v>
          </cell>
          <cell r="S272">
            <v>1343</v>
          </cell>
          <cell r="T272">
            <v>1364</v>
          </cell>
          <cell r="U272">
            <v>1386</v>
          </cell>
          <cell r="V272">
            <v>1409</v>
          </cell>
          <cell r="W272">
            <v>1432</v>
          </cell>
          <cell r="X272">
            <v>1455</v>
          </cell>
          <cell r="Y272">
            <v>1478</v>
          </cell>
          <cell r="Z272">
            <v>1502.0000000000002</v>
          </cell>
          <cell r="AA272">
            <v>24001</v>
          </cell>
        </row>
        <row r="273">
          <cell r="B273" t="str">
            <v>2.  DESEMBOLSOS     (2.1.+ ... + 2.4)</v>
          </cell>
          <cell r="G273">
            <v>148826.92388072691</v>
          </cell>
          <cell r="H273">
            <v>220374.23753478762</v>
          </cell>
          <cell r="I273">
            <v>229030.86067684711</v>
          </cell>
          <cell r="J273">
            <v>231783.11098257283</v>
          </cell>
          <cell r="K273">
            <v>149960.5918943373</v>
          </cell>
          <cell r="L273">
            <v>152611.87394570222</v>
          </cell>
          <cell r="M273">
            <v>141811.6823764795</v>
          </cell>
          <cell r="N273">
            <v>144688.10323180893</v>
          </cell>
          <cell r="O273">
            <v>191144.8028870275</v>
          </cell>
          <cell r="P273">
            <v>168771.24638235764</v>
          </cell>
          <cell r="Q273">
            <v>132985.26496600069</v>
          </cell>
          <cell r="R273">
            <v>132014.80908564222</v>
          </cell>
          <cell r="S273">
            <v>153006.16343129351</v>
          </cell>
          <cell r="T273">
            <v>142137.14264731968</v>
          </cell>
          <cell r="U273">
            <v>181275.39258293336</v>
          </cell>
          <cell r="V273">
            <v>198314.99342638504</v>
          </cell>
          <cell r="W273">
            <v>157208.37990446435</v>
          </cell>
          <cell r="X273">
            <v>142137.98021416541</v>
          </cell>
          <cell r="Y273">
            <v>155864.99891347936</v>
          </cell>
          <cell r="Z273">
            <v>143105.24775739125</v>
          </cell>
          <cell r="AA273">
            <v>3317053.8067217227</v>
          </cell>
        </row>
        <row r="274">
          <cell r="B274" t="str">
            <v>2.1.  OPERACIONAIS     (2.1.1.+ ... + 2.1.8)</v>
          </cell>
          <cell r="G274">
            <v>36270.368000000002</v>
          </cell>
          <cell r="H274">
            <v>51409.9355</v>
          </cell>
          <cell r="I274">
            <v>54750.620499999997</v>
          </cell>
          <cell r="J274">
            <v>61839.406999999999</v>
          </cell>
          <cell r="K274">
            <v>62209.801726600002</v>
          </cell>
          <cell r="L274">
            <v>62575.396787475693</v>
          </cell>
          <cell r="M274">
            <v>70673.083929921762</v>
          </cell>
          <cell r="N274">
            <v>71328.150918454281</v>
          </cell>
          <cell r="O274">
            <v>72121.792090872506</v>
          </cell>
          <cell r="P274">
            <v>72392.178975732939</v>
          </cell>
          <cell r="Q274">
            <v>72639.173369687574</v>
          </cell>
          <cell r="R274">
            <v>72894.297136974201</v>
          </cell>
          <cell r="S274">
            <v>73188.163815274427</v>
          </cell>
          <cell r="T274">
            <v>73466.382859184669</v>
          </cell>
          <cell r="U274">
            <v>73757.078437116201</v>
          </cell>
          <cell r="V274">
            <v>74038.2089504537</v>
          </cell>
          <cell r="W274">
            <v>74615.658898571302</v>
          </cell>
          <cell r="X274">
            <v>75323.514035848202</v>
          </cell>
          <cell r="Y274">
            <v>75648.570846923642</v>
          </cell>
          <cell r="Z274">
            <v>75973.851272331347</v>
          </cell>
          <cell r="AA274">
            <v>1357115.6350514225</v>
          </cell>
        </row>
        <row r="275">
          <cell r="B275" t="str">
            <v xml:space="preserve">2.1.1.  Pessoal / Administradores   </v>
          </cell>
          <cell r="G275">
            <v>20034</v>
          </cell>
          <cell r="H275">
            <v>27971</v>
          </cell>
          <cell r="I275">
            <v>31249</v>
          </cell>
          <cell r="J275">
            <v>34297</v>
          </cell>
          <cell r="K275">
            <v>34048</v>
          </cell>
          <cell r="L275">
            <v>34047</v>
          </cell>
          <cell r="M275">
            <v>34048</v>
          </cell>
          <cell r="N275">
            <v>34047</v>
          </cell>
          <cell r="O275">
            <v>34048</v>
          </cell>
          <cell r="P275">
            <v>34047</v>
          </cell>
          <cell r="Q275">
            <v>34048</v>
          </cell>
          <cell r="R275">
            <v>34047</v>
          </cell>
          <cell r="S275">
            <v>34048</v>
          </cell>
          <cell r="T275">
            <v>34047</v>
          </cell>
          <cell r="U275">
            <v>34048</v>
          </cell>
          <cell r="V275">
            <v>34047</v>
          </cell>
          <cell r="W275">
            <v>34047</v>
          </cell>
          <cell r="X275">
            <v>34047</v>
          </cell>
          <cell r="Y275">
            <v>34047</v>
          </cell>
          <cell r="Z275">
            <v>34047</v>
          </cell>
          <cell r="AA275">
            <v>658309</v>
          </cell>
        </row>
        <row r="276">
          <cell r="B276" t="str">
            <v xml:space="preserve">2.1.2.  Conservação de Rotina  </v>
          </cell>
          <cell r="G276">
            <v>2691</v>
          </cell>
          <cell r="H276">
            <v>5382</v>
          </cell>
          <cell r="I276">
            <v>5457</v>
          </cell>
          <cell r="J276">
            <v>5560</v>
          </cell>
          <cell r="K276">
            <v>6466</v>
          </cell>
          <cell r="L276">
            <v>6466</v>
          </cell>
          <cell r="M276">
            <v>6466</v>
          </cell>
          <cell r="N276">
            <v>6466</v>
          </cell>
          <cell r="O276">
            <v>6997</v>
          </cell>
          <cell r="P276">
            <v>6997</v>
          </cell>
          <cell r="Q276">
            <v>6997</v>
          </cell>
          <cell r="R276">
            <v>6997</v>
          </cell>
          <cell r="S276">
            <v>6997</v>
          </cell>
          <cell r="T276">
            <v>6997</v>
          </cell>
          <cell r="U276">
            <v>6997</v>
          </cell>
          <cell r="V276">
            <v>6997</v>
          </cell>
          <cell r="W276">
            <v>6997</v>
          </cell>
          <cell r="X276">
            <v>6997</v>
          </cell>
          <cell r="Y276">
            <v>6997</v>
          </cell>
          <cell r="Z276">
            <v>6997</v>
          </cell>
          <cell r="AA276">
            <v>128918</v>
          </cell>
        </row>
        <row r="277">
          <cell r="B277" t="str">
            <v xml:space="preserve">2.1.3.  Consumo   </v>
          </cell>
          <cell r="G277">
            <v>925</v>
          </cell>
          <cell r="H277">
            <v>987</v>
          </cell>
          <cell r="I277">
            <v>1000</v>
          </cell>
          <cell r="J277">
            <v>1135</v>
          </cell>
          <cell r="K277">
            <v>1135</v>
          </cell>
          <cell r="L277">
            <v>1135</v>
          </cell>
          <cell r="M277">
            <v>1135</v>
          </cell>
          <cell r="N277">
            <v>1135</v>
          </cell>
          <cell r="O277">
            <v>1135</v>
          </cell>
          <cell r="P277">
            <v>1135</v>
          </cell>
          <cell r="Q277">
            <v>1135</v>
          </cell>
          <cell r="R277">
            <v>1135</v>
          </cell>
          <cell r="S277">
            <v>1135</v>
          </cell>
          <cell r="T277">
            <v>1135</v>
          </cell>
          <cell r="U277">
            <v>1135</v>
          </cell>
          <cell r="V277">
            <v>1135</v>
          </cell>
          <cell r="W277">
            <v>1135</v>
          </cell>
          <cell r="X277">
            <v>1135</v>
          </cell>
          <cell r="Y277">
            <v>1135</v>
          </cell>
          <cell r="Z277">
            <v>1135</v>
          </cell>
          <cell r="AA277">
            <v>22207</v>
          </cell>
        </row>
        <row r="278">
          <cell r="B278" t="str">
            <v>2.1.4.  Transportes</v>
          </cell>
          <cell r="G278">
            <v>2399</v>
          </cell>
          <cell r="H278">
            <v>4565</v>
          </cell>
          <cell r="I278">
            <v>4981</v>
          </cell>
          <cell r="J278">
            <v>5230</v>
          </cell>
          <cell r="K278">
            <v>5306</v>
          </cell>
          <cell r="L278">
            <v>5307</v>
          </cell>
          <cell r="M278">
            <v>5306</v>
          </cell>
          <cell r="N278">
            <v>5307</v>
          </cell>
          <cell r="O278">
            <v>5306</v>
          </cell>
          <cell r="P278">
            <v>5307</v>
          </cell>
          <cell r="Q278">
            <v>5306</v>
          </cell>
          <cell r="R278">
            <v>5307</v>
          </cell>
          <cell r="S278">
            <v>5306</v>
          </cell>
          <cell r="T278">
            <v>5307</v>
          </cell>
          <cell r="U278">
            <v>5306</v>
          </cell>
          <cell r="V278">
            <v>5307</v>
          </cell>
          <cell r="W278">
            <v>5306</v>
          </cell>
          <cell r="X278">
            <v>5307</v>
          </cell>
          <cell r="Y278">
            <v>5306</v>
          </cell>
          <cell r="Z278">
            <v>5306</v>
          </cell>
          <cell r="AA278">
            <v>102078</v>
          </cell>
        </row>
        <row r="279">
          <cell r="B279" t="str">
            <v>2.1.5.  Diversas</v>
          </cell>
          <cell r="G279">
            <v>3376</v>
          </cell>
          <cell r="H279">
            <v>4638</v>
          </cell>
          <cell r="I279">
            <v>4059</v>
          </cell>
          <cell r="J279">
            <v>2441</v>
          </cell>
          <cell r="K279">
            <v>1745</v>
          </cell>
          <cell r="L279">
            <v>1745</v>
          </cell>
          <cell r="M279">
            <v>1745</v>
          </cell>
          <cell r="N279">
            <v>1745</v>
          </cell>
          <cell r="O279">
            <v>1745</v>
          </cell>
          <cell r="P279">
            <v>1745</v>
          </cell>
          <cell r="Q279">
            <v>1745</v>
          </cell>
          <cell r="R279">
            <v>1745</v>
          </cell>
          <cell r="S279">
            <v>1745</v>
          </cell>
          <cell r="T279">
            <v>1745</v>
          </cell>
          <cell r="U279">
            <v>1745</v>
          </cell>
          <cell r="V279">
            <v>1745</v>
          </cell>
          <cell r="W279">
            <v>1745</v>
          </cell>
          <cell r="X279">
            <v>1745</v>
          </cell>
          <cell r="Y279">
            <v>1745</v>
          </cell>
          <cell r="Z279">
            <v>1745</v>
          </cell>
          <cell r="AA279">
            <v>42434</v>
          </cell>
        </row>
        <row r="280">
          <cell r="B280" t="str">
            <v>2.1.6.  Tributos s/ Faturamento</v>
          </cell>
          <cell r="G280">
            <v>3457.3679999999999</v>
          </cell>
          <cell r="H280">
            <v>4628.9354999999996</v>
          </cell>
          <cell r="I280">
            <v>4958.6204999999991</v>
          </cell>
          <cell r="J280">
            <v>10276.406999999999</v>
          </cell>
          <cell r="K280">
            <v>10671.801726600001</v>
          </cell>
          <cell r="L280">
            <v>11063.396787475691</v>
          </cell>
          <cell r="M280">
            <v>19190.083929921766</v>
          </cell>
          <cell r="N280">
            <v>19875.150918454288</v>
          </cell>
          <cell r="O280">
            <v>20176.792090872506</v>
          </cell>
          <cell r="P280">
            <v>20492.178975732942</v>
          </cell>
          <cell r="Q280">
            <v>20764.173369687582</v>
          </cell>
          <cell r="R280">
            <v>21070.297136974208</v>
          </cell>
          <cell r="S280">
            <v>21381.163815274434</v>
          </cell>
          <cell r="T280">
            <v>21696.382859184665</v>
          </cell>
          <cell r="U280">
            <v>22016.078437116201</v>
          </cell>
          <cell r="V280">
            <v>22340.208950453693</v>
          </cell>
          <cell r="W280">
            <v>22938.658898571306</v>
          </cell>
          <cell r="X280">
            <v>23661.514035848195</v>
          </cell>
          <cell r="Y280">
            <v>24011.570846923642</v>
          </cell>
          <cell r="Z280">
            <v>24366.851272331354</v>
          </cell>
          <cell r="AA280">
            <v>349037.63505142246</v>
          </cell>
        </row>
        <row r="281">
          <cell r="B281" t="str">
            <v>2.1.7.  Seguros</v>
          </cell>
          <cell r="G281">
            <v>910</v>
          </cell>
          <cell r="H281">
            <v>910</v>
          </cell>
          <cell r="I281">
            <v>910</v>
          </cell>
          <cell r="J281">
            <v>910</v>
          </cell>
          <cell r="K281">
            <v>910</v>
          </cell>
          <cell r="L281">
            <v>910</v>
          </cell>
          <cell r="M281">
            <v>910</v>
          </cell>
          <cell r="N281">
            <v>910</v>
          </cell>
          <cell r="O281">
            <v>910</v>
          </cell>
          <cell r="P281">
            <v>910</v>
          </cell>
          <cell r="Q281">
            <v>910</v>
          </cell>
          <cell r="R281">
            <v>910</v>
          </cell>
          <cell r="S281">
            <v>910</v>
          </cell>
          <cell r="T281">
            <v>910</v>
          </cell>
          <cell r="U281">
            <v>910</v>
          </cell>
          <cell r="V281">
            <v>910</v>
          </cell>
          <cell r="W281">
            <v>910</v>
          </cell>
          <cell r="X281">
            <v>910</v>
          </cell>
          <cell r="Y281">
            <v>910</v>
          </cell>
          <cell r="Z281">
            <v>910</v>
          </cell>
          <cell r="AA281">
            <v>18200</v>
          </cell>
        </row>
        <row r="282">
          <cell r="B282" t="str">
            <v xml:space="preserve">2.1.8.  Garantias </v>
          </cell>
          <cell r="G282">
            <v>2478</v>
          </cell>
          <cell r="H282">
            <v>2328</v>
          </cell>
          <cell r="I282">
            <v>2136</v>
          </cell>
          <cell r="J282">
            <v>1990</v>
          </cell>
          <cell r="K282">
            <v>1928</v>
          </cell>
          <cell r="L282">
            <v>1902</v>
          </cell>
          <cell r="M282">
            <v>1873</v>
          </cell>
          <cell r="N282">
            <v>1843</v>
          </cell>
          <cell r="O282">
            <v>1804</v>
          </cell>
          <cell r="P282">
            <v>1759</v>
          </cell>
          <cell r="Q282">
            <v>1734</v>
          </cell>
          <cell r="R282">
            <v>1683</v>
          </cell>
          <cell r="S282">
            <v>1666</v>
          </cell>
          <cell r="T282">
            <v>1629</v>
          </cell>
          <cell r="U282">
            <v>1600</v>
          </cell>
          <cell r="V282">
            <v>1557</v>
          </cell>
          <cell r="W282">
            <v>1537</v>
          </cell>
          <cell r="X282">
            <v>1521</v>
          </cell>
          <cell r="Y282">
            <v>1497</v>
          </cell>
          <cell r="Z282">
            <v>1467</v>
          </cell>
          <cell r="AA282">
            <v>35932</v>
          </cell>
        </row>
        <row r="283">
          <cell r="B283" t="str">
            <v>2.2.  INVESTIMENTOS / IMOBILIZADO     (2.2.1.+ ... + 2.2.7)</v>
          </cell>
          <cell r="G283">
            <v>77642.7</v>
          </cell>
          <cell r="H283">
            <v>131178.44</v>
          </cell>
          <cell r="I283">
            <v>118033.92</v>
          </cell>
          <cell r="J283">
            <v>92210.27</v>
          </cell>
          <cell r="K283">
            <v>28172.539999999997</v>
          </cell>
          <cell r="L283">
            <v>29407.350000000002</v>
          </cell>
          <cell r="M283">
            <v>19503.780000000002</v>
          </cell>
          <cell r="N283">
            <v>24341.48</v>
          </cell>
          <cell r="O283">
            <v>69809.97</v>
          </cell>
          <cell r="P283">
            <v>47126.600000000006</v>
          </cell>
          <cell r="Q283">
            <v>4768.5</v>
          </cell>
          <cell r="R283">
            <v>654.63000000000034</v>
          </cell>
          <cell r="S283">
            <v>20131.39</v>
          </cell>
          <cell r="T283">
            <v>8298.4599999999991</v>
          </cell>
          <cell r="U283">
            <v>47432.81</v>
          </cell>
          <cell r="V283">
            <v>66824.56</v>
          </cell>
          <cell r="W283">
            <v>26329.420000000002</v>
          </cell>
          <cell r="X283">
            <v>9427.6</v>
          </cell>
          <cell r="Y283">
            <v>24833.32</v>
          </cell>
          <cell r="Z283">
            <v>19641.18</v>
          </cell>
          <cell r="AA283">
            <v>865768.91999999993</v>
          </cell>
        </row>
        <row r="284">
          <cell r="B284" t="str">
            <v xml:space="preserve">2.2.1.  Ampliação Principal </v>
          </cell>
          <cell r="G284">
            <v>13858.4</v>
          </cell>
          <cell r="H284">
            <v>37111.25</v>
          </cell>
          <cell r="I284">
            <v>36050.32</v>
          </cell>
          <cell r="J284">
            <v>12038.28</v>
          </cell>
          <cell r="K284">
            <v>3053.3700000000003</v>
          </cell>
          <cell r="L284">
            <v>2336.0000000000009</v>
          </cell>
          <cell r="M284">
            <v>2742.6300000000006</v>
          </cell>
          <cell r="N284">
            <v>2692.6300000000006</v>
          </cell>
          <cell r="O284">
            <v>27657.599999999999</v>
          </cell>
          <cell r="P284">
            <v>11464.49</v>
          </cell>
          <cell r="Q284">
            <v>50</v>
          </cell>
          <cell r="R284">
            <v>38.82</v>
          </cell>
          <cell r="S284">
            <v>0</v>
          </cell>
          <cell r="T284">
            <v>3278.07</v>
          </cell>
          <cell r="U284">
            <v>33379.33</v>
          </cell>
          <cell r="V284">
            <v>46931.12</v>
          </cell>
          <cell r="W284">
            <v>19774.8</v>
          </cell>
          <cell r="X284">
            <v>0</v>
          </cell>
          <cell r="Y284">
            <v>0</v>
          </cell>
          <cell r="Z284">
            <v>0</v>
          </cell>
          <cell r="AA284">
            <v>252457.11</v>
          </cell>
        </row>
        <row r="285">
          <cell r="B285" t="str">
            <v>2.2.2.  Demais Obras de Ampliação/Melhoramentos</v>
          </cell>
          <cell r="G285">
            <v>16090.85</v>
          </cell>
          <cell r="H285">
            <v>29200.639999999999</v>
          </cell>
          <cell r="I285">
            <v>36249.01</v>
          </cell>
          <cell r="J285">
            <v>19933.34</v>
          </cell>
          <cell r="K285">
            <v>3939.89</v>
          </cell>
          <cell r="L285">
            <v>4060.4200000000005</v>
          </cell>
          <cell r="M285">
            <v>7584.34</v>
          </cell>
          <cell r="N285">
            <v>14452.340000000002</v>
          </cell>
          <cell r="O285">
            <v>20397.320000000003</v>
          </cell>
          <cell r="P285">
            <v>19914.62</v>
          </cell>
          <cell r="Q285">
            <v>3239.9</v>
          </cell>
          <cell r="R285">
            <v>241.78000000000034</v>
          </cell>
          <cell r="S285">
            <v>0</v>
          </cell>
          <cell r="T285">
            <v>700.44999999999982</v>
          </cell>
          <cell r="U285">
            <v>2705.5099999999984</v>
          </cell>
          <cell r="V285">
            <v>5544.2100000000028</v>
          </cell>
          <cell r="W285">
            <v>1829.92</v>
          </cell>
          <cell r="X285">
            <v>1594.18</v>
          </cell>
          <cell r="Y285">
            <v>1953.95</v>
          </cell>
          <cell r="Z285">
            <v>379.28</v>
          </cell>
          <cell r="AA285">
            <v>190011.95</v>
          </cell>
        </row>
        <row r="286">
          <cell r="B286" t="str">
            <v xml:space="preserve">2.2.3.  Equipamentos, Veiculos e Sist. Controle </v>
          </cell>
          <cell r="G286">
            <v>18270.07</v>
          </cell>
          <cell r="H286">
            <v>14890.93</v>
          </cell>
          <cell r="I286">
            <v>8116.82</v>
          </cell>
          <cell r="J286">
            <v>23857.84</v>
          </cell>
          <cell r="K286">
            <v>741.48</v>
          </cell>
          <cell r="L286">
            <v>6425.2</v>
          </cell>
          <cell r="M286">
            <v>415.54</v>
          </cell>
          <cell r="N286">
            <v>269.32</v>
          </cell>
          <cell r="O286">
            <v>12542.599999999999</v>
          </cell>
          <cell r="P286">
            <v>1045.97</v>
          </cell>
          <cell r="Q286">
            <v>209.85000000000036</v>
          </cell>
          <cell r="R286">
            <v>5.2799999999999914</v>
          </cell>
          <cell r="S286">
            <v>745.48999999999978</v>
          </cell>
          <cell r="T286">
            <v>872.88</v>
          </cell>
          <cell r="U286">
            <v>692.5</v>
          </cell>
          <cell r="V286">
            <v>755.88999999999942</v>
          </cell>
          <cell r="W286">
            <v>1355.19</v>
          </cell>
          <cell r="X286">
            <v>1189.67</v>
          </cell>
          <cell r="Y286">
            <v>9378.869999999999</v>
          </cell>
          <cell r="Z286">
            <v>3833.37</v>
          </cell>
          <cell r="AA286">
            <v>105614.76</v>
          </cell>
        </row>
        <row r="287">
          <cell r="B287" t="str">
            <v>2.2.4.  Desapropriações</v>
          </cell>
          <cell r="G287">
            <v>1765.1400000000008</v>
          </cell>
          <cell r="H287">
            <v>27575.53</v>
          </cell>
          <cell r="I287">
            <v>21168.94000000001</v>
          </cell>
          <cell r="J287">
            <v>24411.09</v>
          </cell>
          <cell r="K287">
            <v>15283.4</v>
          </cell>
          <cell r="L287">
            <v>5000</v>
          </cell>
          <cell r="M287">
            <v>2000</v>
          </cell>
          <cell r="N287">
            <v>2000</v>
          </cell>
          <cell r="O287">
            <v>1500</v>
          </cell>
          <cell r="P287">
            <v>1500</v>
          </cell>
          <cell r="Q287">
            <v>900</v>
          </cell>
          <cell r="R287">
            <v>0</v>
          </cell>
          <cell r="S287">
            <v>0</v>
          </cell>
          <cell r="T287">
            <v>0</v>
          </cell>
          <cell r="U287">
            <v>2000</v>
          </cell>
          <cell r="V287">
            <v>2000</v>
          </cell>
          <cell r="W287">
            <v>1387.9</v>
          </cell>
          <cell r="X287">
            <v>250</v>
          </cell>
          <cell r="Y287">
            <v>200</v>
          </cell>
          <cell r="Z287">
            <v>0</v>
          </cell>
          <cell r="AA287">
            <v>108942</v>
          </cell>
        </row>
        <row r="288">
          <cell r="B288" t="str">
            <v xml:space="preserve">2.2.5.  Conservação Especial </v>
          </cell>
          <cell r="G288">
            <v>27658.240000000002</v>
          </cell>
          <cell r="H288">
            <v>22400.09</v>
          </cell>
          <cell r="I288">
            <v>16448.830000000002</v>
          </cell>
          <cell r="J288">
            <v>11969.72</v>
          </cell>
          <cell r="K288">
            <v>5154.3999999999987</v>
          </cell>
          <cell r="L288">
            <v>11585.73</v>
          </cell>
          <cell r="M288">
            <v>6761.2700000000013</v>
          </cell>
          <cell r="N288">
            <v>4927.1899999999996</v>
          </cell>
          <cell r="O288">
            <v>7712.45</v>
          </cell>
          <cell r="P288">
            <v>13201.52</v>
          </cell>
          <cell r="Q288">
            <v>368.75</v>
          </cell>
          <cell r="R288">
            <v>368.75</v>
          </cell>
          <cell r="S288">
            <v>19385.900000000001</v>
          </cell>
          <cell r="T288">
            <v>3447.06</v>
          </cell>
          <cell r="U288">
            <v>8655.4699999999993</v>
          </cell>
          <cell r="V288">
            <v>11593.34</v>
          </cell>
          <cell r="W288">
            <v>1981.61</v>
          </cell>
          <cell r="X288">
            <v>6393.75</v>
          </cell>
          <cell r="Y288">
            <v>13300.5</v>
          </cell>
          <cell r="Z288">
            <v>15428.53</v>
          </cell>
          <cell r="AA288">
            <v>208743.09999999998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30214.560000000005</v>
          </cell>
          <cell r="H291">
            <v>32206.41</v>
          </cell>
          <cell r="I291">
            <v>51955.11</v>
          </cell>
          <cell r="J291">
            <v>41453.94</v>
          </cell>
          <cell r="K291">
            <v>22149.033372000002</v>
          </cell>
          <cell r="L291">
            <v>22308.925004781253</v>
          </cell>
          <cell r="M291">
            <v>15935.804686429627</v>
          </cell>
          <cell r="N291">
            <v>11696.099897216014</v>
          </cell>
          <cell r="O291">
            <v>11958.772495154992</v>
          </cell>
          <cell r="P291">
            <v>12068.196848285779</v>
          </cell>
          <cell r="Q291">
            <v>20842.659854814061</v>
          </cell>
          <cell r="R291">
            <v>22684.88918045348</v>
          </cell>
          <cell r="S291">
            <v>22792.745831887085</v>
          </cell>
          <cell r="T291">
            <v>22902.1119742837</v>
          </cell>
          <cell r="U291">
            <v>23013.03067183221</v>
          </cell>
          <cell r="V291">
            <v>23125.487497267175</v>
          </cell>
          <cell r="W291">
            <v>23333.084011065192</v>
          </cell>
          <cell r="X291">
            <v>23583.826833242143</v>
          </cell>
          <cell r="Y291">
            <v>23705.275438239412</v>
          </cell>
          <cell r="Z291">
            <v>23828.535701386594</v>
          </cell>
          <cell r="AA291">
            <v>481758.49929833878</v>
          </cell>
        </row>
        <row r="292">
          <cell r="B292" t="str">
            <v>2.3.1.  Valor Variável da Concessão</v>
          </cell>
          <cell r="G292">
            <v>2230.56</v>
          </cell>
          <cell r="H292">
            <v>2986.41</v>
          </cell>
          <cell r="I292">
            <v>3199.11</v>
          </cell>
          <cell r="J292">
            <v>6629.94</v>
          </cell>
          <cell r="K292">
            <v>6885.0333720000008</v>
          </cell>
          <cell r="L292">
            <v>7044.9250047812529</v>
          </cell>
          <cell r="M292">
            <v>6915.4923524281276</v>
          </cell>
          <cell r="N292">
            <v>7006.221127787614</v>
          </cell>
          <cell r="O292">
            <v>7110.8781818054922</v>
          </cell>
          <cell r="P292">
            <v>7220.3025349362797</v>
          </cell>
          <cell r="Q292">
            <v>7314.6774692558083</v>
          </cell>
          <cell r="R292">
            <v>7420.8891804534815</v>
          </cell>
          <cell r="S292">
            <v>7528.7458318870858</v>
          </cell>
          <cell r="T292">
            <v>7638.1119742837</v>
          </cell>
          <cell r="U292">
            <v>7749.0306718322099</v>
          </cell>
          <cell r="V292">
            <v>7861.4874972671769</v>
          </cell>
          <cell r="W292">
            <v>8069.0840110651907</v>
          </cell>
          <cell r="X292">
            <v>8319.8268332421449</v>
          </cell>
          <cell r="Y292">
            <v>8441.2754382394123</v>
          </cell>
          <cell r="Z292">
            <v>8564.5357013865942</v>
          </cell>
          <cell r="AA292">
            <v>136136.53718265161</v>
          </cell>
        </row>
        <row r="293">
          <cell r="B293" t="str">
            <v xml:space="preserve">2.3.2.  Valor Fixo da Concessão </v>
          </cell>
          <cell r="G293">
            <v>27984.000000000004</v>
          </cell>
          <cell r="H293">
            <v>29220</v>
          </cell>
          <cell r="I293">
            <v>48756</v>
          </cell>
          <cell r="J293">
            <v>34824</v>
          </cell>
          <cell r="K293">
            <v>15264</v>
          </cell>
          <cell r="L293">
            <v>15264</v>
          </cell>
          <cell r="M293">
            <v>9020.312334001499</v>
          </cell>
          <cell r="N293">
            <v>4689.8787694284001</v>
          </cell>
          <cell r="O293">
            <v>4847.8943133494995</v>
          </cell>
          <cell r="P293">
            <v>4847.8943133494995</v>
          </cell>
          <cell r="Q293">
            <v>13527.982385558251</v>
          </cell>
          <cell r="R293">
            <v>15264</v>
          </cell>
          <cell r="S293">
            <v>15264</v>
          </cell>
          <cell r="T293">
            <v>15264</v>
          </cell>
          <cell r="U293">
            <v>15264</v>
          </cell>
          <cell r="V293">
            <v>15264</v>
          </cell>
          <cell r="W293">
            <v>15264</v>
          </cell>
          <cell r="X293">
            <v>15264</v>
          </cell>
          <cell r="Y293">
            <v>15264</v>
          </cell>
          <cell r="Z293">
            <v>15264</v>
          </cell>
          <cell r="AA293">
            <v>345621.9621156872</v>
          </cell>
        </row>
        <row r="294">
          <cell r="B294" t="str">
            <v>2.4.  DESEMBOLSOS  SOBRE O LUCRO     (2.4.1. + 2.4.2)</v>
          </cell>
          <cell r="G294">
            <v>4699.2958807269233</v>
          </cell>
          <cell r="H294">
            <v>5579.4520347876341</v>
          </cell>
          <cell r="I294">
            <v>4291.2101768471239</v>
          </cell>
          <cell r="J294">
            <v>36279.493982572843</v>
          </cell>
          <cell r="K294">
            <v>37429.216795737288</v>
          </cell>
          <cell r="L294">
            <v>38320.202153445265</v>
          </cell>
          <cell r="M294">
            <v>35699.013760128117</v>
          </cell>
          <cell r="N294">
            <v>37322.372416138649</v>
          </cell>
          <cell r="O294">
            <v>37254.268301000011</v>
          </cell>
          <cell r="P294">
            <v>37184.270558338903</v>
          </cell>
          <cell r="Q294">
            <v>34734.931741499058</v>
          </cell>
          <cell r="R294">
            <v>35780.992768214535</v>
          </cell>
          <cell r="S294">
            <v>36893.863784131987</v>
          </cell>
          <cell r="T294">
            <v>37470.187813851313</v>
          </cell>
          <cell r="U294">
            <v>37072.473473984937</v>
          </cell>
          <cell r="V294">
            <v>34326.736978664194</v>
          </cell>
          <cell r="W294">
            <v>32930.216994827875</v>
          </cell>
          <cell r="X294">
            <v>33803.039345075042</v>
          </cell>
          <cell r="Y294">
            <v>31677.832628316308</v>
          </cell>
          <cell r="Z294">
            <v>23661.680783673317</v>
          </cell>
          <cell r="AA294">
            <v>612410.75237196125</v>
          </cell>
        </row>
        <row r="295">
          <cell r="B295" t="str">
            <v xml:space="preserve">2.4.1.  Contribuição Social  </v>
          </cell>
          <cell r="G295">
            <v>1145.0414256307693</v>
          </cell>
          <cell r="H295">
            <v>1358.4126144939717</v>
          </cell>
          <cell r="I295">
            <v>1046.1115580235455</v>
          </cell>
          <cell r="J295">
            <v>8800.8470260782669</v>
          </cell>
          <cell r="K295">
            <v>9079.5677080575279</v>
          </cell>
          <cell r="L295">
            <v>9295.5641584109708</v>
          </cell>
          <cell r="M295">
            <v>8660.1245479098488</v>
          </cell>
          <cell r="N295">
            <v>9053.6660402760353</v>
          </cell>
          <cell r="O295">
            <v>9037.1559517575788</v>
          </cell>
          <cell r="P295">
            <v>9020.1868020215516</v>
          </cell>
          <cell r="Q295">
            <v>8426.4076949088612</v>
          </cell>
          <cell r="R295">
            <v>8679.9982468398866</v>
          </cell>
          <cell r="S295">
            <v>8949.7851597895751</v>
          </cell>
          <cell r="T295">
            <v>9089.500076085169</v>
          </cell>
          <cell r="U295">
            <v>8993.084478541803</v>
          </cell>
          <cell r="V295">
            <v>8327.4513887670819</v>
          </cell>
          <cell r="W295">
            <v>7988.9010896552427</v>
          </cell>
          <cell r="X295">
            <v>8200.4943866848607</v>
          </cell>
          <cell r="Y295">
            <v>7685.29275837971</v>
          </cell>
          <cell r="Z295">
            <v>5741.9832202844409</v>
          </cell>
          <cell r="AA295">
            <v>148579.57633259665</v>
          </cell>
        </row>
        <row r="296">
          <cell r="B296" t="str">
            <v xml:space="preserve">2.4.2.  Imposto de Renda  </v>
          </cell>
          <cell r="G296">
            <v>3554.2544550961538</v>
          </cell>
          <cell r="H296">
            <v>4221.0394202936623</v>
          </cell>
          <cell r="I296">
            <v>3245.0986188235784</v>
          </cell>
          <cell r="J296">
            <v>27478.646956494576</v>
          </cell>
          <cell r="K296">
            <v>28349.649087679762</v>
          </cell>
          <cell r="L296">
            <v>29024.637995034296</v>
          </cell>
          <cell r="M296">
            <v>27038.889212218266</v>
          </cell>
          <cell r="N296">
            <v>28268.70637586261</v>
          </cell>
          <cell r="O296">
            <v>28217.11234924243</v>
          </cell>
          <cell r="P296">
            <v>28164.083756317348</v>
          </cell>
          <cell r="Q296">
            <v>26308.524046590195</v>
          </cell>
          <cell r="R296">
            <v>27100.994521374651</v>
          </cell>
          <cell r="S296">
            <v>27944.078624342415</v>
          </cell>
          <cell r="T296">
            <v>28380.687737766144</v>
          </cell>
          <cell r="U296">
            <v>28079.388995443136</v>
          </cell>
          <cell r="V296">
            <v>25999.285589897114</v>
          </cell>
          <cell r="W296">
            <v>24941.315905172632</v>
          </cell>
          <cell r="X296">
            <v>25602.544958390183</v>
          </cell>
          <cell r="Y296">
            <v>23992.539869936598</v>
          </cell>
          <cell r="Z296">
            <v>17919.697563388876</v>
          </cell>
          <cell r="AA296">
            <v>463831.1760393646</v>
          </cell>
        </row>
        <row r="297">
          <cell r="B297" t="str">
            <v>3.  SALDO DO CAIXA     (1 - 2)</v>
          </cell>
          <cell r="G297">
            <v>-74107.923880726914</v>
          </cell>
          <cell r="H297">
            <v>-120345.23753478762</v>
          </cell>
          <cell r="I297">
            <v>-121630.86067684711</v>
          </cell>
          <cell r="J297">
            <v>-9719.1109825728345</v>
          </cell>
          <cell r="K297">
            <v>80706.520505662687</v>
          </cell>
          <cell r="L297">
            <v>83405.959547006205</v>
          </cell>
          <cell r="M297">
            <v>89914.729371124791</v>
          </cell>
          <cell r="N297">
            <v>90085.601027778204</v>
          </cell>
          <cell r="O297">
            <v>47140.469839822268</v>
          </cell>
          <cell r="P297">
            <v>73185.504782185017</v>
          </cell>
          <cell r="Q297">
            <v>112138.31734252622</v>
          </cell>
          <cell r="R297">
            <v>116669.16359614054</v>
          </cell>
          <cell r="S297">
            <v>99295.030964942707</v>
          </cell>
          <cell r="T297">
            <v>113830.58982880364</v>
          </cell>
          <cell r="U297">
            <v>78411.629811473627</v>
          </cell>
          <cell r="V297">
            <v>65143.589815854153</v>
          </cell>
          <cell r="W297">
            <v>113193.08713104203</v>
          </cell>
          <cell r="X297">
            <v>136644.58089390618</v>
          </cell>
          <cell r="Y297">
            <v>126988.8490278344</v>
          </cell>
          <cell r="Z297">
            <v>143881.27562216192</v>
          </cell>
          <cell r="AA297">
            <v>1244831.76603333</v>
          </cell>
        </row>
        <row r="298">
          <cell r="B298" t="str">
            <v xml:space="preserve">4. T.I.R. (Taxa Interna de Retorno) Anual do Projeto     </v>
          </cell>
          <cell r="G298">
            <v>0.18482198272984429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283242.32903350698</v>
          </cell>
          <cell r="H303">
            <v>287969.05948152556</v>
          </cell>
          <cell r="I303">
            <v>292775.11211849301</v>
          </cell>
          <cell r="J303">
            <v>297661.82668872463</v>
          </cell>
          <cell r="K303">
            <v>302630.5657302966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1464278.893052547</v>
          </cell>
        </row>
        <row r="304">
          <cell r="B304" t="str">
            <v>1.1.  RECEITAS     (1.1.1.+ ... + 1.1.4)</v>
          </cell>
          <cell r="G304">
            <v>283242.32903350698</v>
          </cell>
          <cell r="H304">
            <v>287969.05948152556</v>
          </cell>
          <cell r="I304">
            <v>292775.11211849301</v>
          </cell>
          <cell r="J304">
            <v>297661.82668872463</v>
          </cell>
          <cell r="K304">
            <v>302630.5657302966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1464278.893052547</v>
          </cell>
        </row>
        <row r="305">
          <cell r="B305" t="str">
            <v>1.1.1   Receitas de Pedágio</v>
          </cell>
          <cell r="G305">
            <v>274390.77790658275</v>
          </cell>
          <cell r="H305">
            <v>278969.79421749973</v>
          </cell>
          <cell r="I305">
            <v>283625.65383501293</v>
          </cell>
          <cell r="J305">
            <v>288359.6546353476</v>
          </cell>
          <cell r="K305">
            <v>293173.11657616671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1418518.9971706099</v>
          </cell>
        </row>
        <row r="306">
          <cell r="B306" t="str">
            <v>1.1.2   Outras Receitas Operacionais</v>
          </cell>
          <cell r="G306">
            <v>7479.656606994391</v>
          </cell>
          <cell r="H306">
            <v>7604.4766532976446</v>
          </cell>
          <cell r="I306">
            <v>7731.391382047118</v>
          </cell>
          <cell r="J306">
            <v>7860.436172232432</v>
          </cell>
          <cell r="K306">
            <v>7991.6470047642051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38667.60781933579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1371.8945199298544</v>
          </cell>
          <cell r="H308">
            <v>1394.7886107281797</v>
          </cell>
          <cell r="I308">
            <v>1418.0669014329922</v>
          </cell>
          <cell r="J308">
            <v>1441.7358811445981</v>
          </cell>
          <cell r="K308">
            <v>1465.8021493657147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7092.2880626013393</v>
          </cell>
        </row>
        <row r="309">
          <cell r="B309" t="str">
            <v>2.  DESEMBOLSOS     (2.1.+ ... + 2.4)</v>
          </cell>
          <cell r="G309">
            <v>150151.40143062337</v>
          </cell>
          <cell r="H309">
            <v>152091.30186380562</v>
          </cell>
          <cell r="I309">
            <v>154063.75696673157</v>
          </cell>
          <cell r="J309">
            <v>156069.31658471323</v>
          </cell>
          <cell r="K309">
            <v>158108.53991786425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770484.31676373794</v>
          </cell>
        </row>
        <row r="310">
          <cell r="B310" t="str">
            <v>2.1.  OPERACIONAIS     (2.1.1.+ ... + 2.1.8)</v>
          </cell>
          <cell r="G310">
            <v>76178.861366930083</v>
          </cell>
          <cell r="H310">
            <v>76605.028940894248</v>
          </cell>
          <cell r="I310">
            <v>77038.34829666563</v>
          </cell>
          <cell r="J310">
            <v>77478.940227166764</v>
          </cell>
          <cell r="K310">
            <v>77926.927580432341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385228.10641208902</v>
          </cell>
        </row>
        <row r="311">
          <cell r="B311" t="str">
            <v xml:space="preserve">2.1.1.  Pessoal / Administradores   </v>
          </cell>
          <cell r="G311">
            <v>34047</v>
          </cell>
          <cell r="H311">
            <v>34047</v>
          </cell>
          <cell r="I311">
            <v>34047</v>
          </cell>
          <cell r="J311">
            <v>34047</v>
          </cell>
          <cell r="K311">
            <v>34047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170235</v>
          </cell>
        </row>
        <row r="312">
          <cell r="B312" t="str">
            <v xml:space="preserve">2.1.2.  Conservação de Rotina  </v>
          </cell>
          <cell r="G312">
            <v>6997</v>
          </cell>
          <cell r="H312">
            <v>6997</v>
          </cell>
          <cell r="I312">
            <v>6997</v>
          </cell>
          <cell r="J312">
            <v>6997</v>
          </cell>
          <cell r="K312">
            <v>6997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34985</v>
          </cell>
        </row>
        <row r="313">
          <cell r="B313" t="str">
            <v xml:space="preserve">2.1.3.  Consumo   </v>
          </cell>
          <cell r="G313">
            <v>1135</v>
          </cell>
          <cell r="H313">
            <v>1135</v>
          </cell>
          <cell r="I313">
            <v>1135</v>
          </cell>
          <cell r="J313">
            <v>1135</v>
          </cell>
          <cell r="K313">
            <v>1135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5675</v>
          </cell>
        </row>
        <row r="314">
          <cell r="B314" t="str">
            <v>2.1.4.  Transportes</v>
          </cell>
          <cell r="G314">
            <v>5306</v>
          </cell>
          <cell r="H314">
            <v>5306</v>
          </cell>
          <cell r="I314">
            <v>5306</v>
          </cell>
          <cell r="J314">
            <v>5306</v>
          </cell>
          <cell r="K314">
            <v>5306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26530</v>
          </cell>
        </row>
        <row r="315">
          <cell r="B315" t="str">
            <v>2.1.5.  Diversas</v>
          </cell>
          <cell r="G315">
            <v>1745</v>
          </cell>
          <cell r="H315">
            <v>1745</v>
          </cell>
          <cell r="I315">
            <v>1745</v>
          </cell>
          <cell r="J315">
            <v>1745</v>
          </cell>
          <cell r="K315">
            <v>1745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8725</v>
          </cell>
        </row>
        <row r="316">
          <cell r="B316" t="str">
            <v>2.1.6.  Tributos s/ Faturamento</v>
          </cell>
          <cell r="G316">
            <v>25452.900236576013</v>
          </cell>
          <cell r="H316">
            <v>25877.656659633005</v>
          </cell>
          <cell r="I316">
            <v>26309.541183100519</v>
          </cell>
          <cell r="J316">
            <v>26748.67419992448</v>
          </cell>
          <cell r="K316">
            <v>27195.178151358057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131583.95043059209</v>
          </cell>
        </row>
        <row r="317">
          <cell r="B317" t="str">
            <v>2.1.7.  Seguros</v>
          </cell>
          <cell r="G317">
            <v>910</v>
          </cell>
          <cell r="H317">
            <v>910</v>
          </cell>
          <cell r="I317">
            <v>910</v>
          </cell>
          <cell r="J317">
            <v>910</v>
          </cell>
          <cell r="K317">
            <v>910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4550</v>
          </cell>
        </row>
        <row r="318">
          <cell r="B318" t="str">
            <v xml:space="preserve">2.1.8.  Garantias </v>
          </cell>
          <cell r="G318">
            <v>585.96113035407313</v>
          </cell>
          <cell r="H318">
            <v>587.37228126123932</v>
          </cell>
          <cell r="I318">
            <v>588.80711356511802</v>
          </cell>
          <cell r="J318">
            <v>590.26602724227405</v>
          </cell>
          <cell r="K318">
            <v>591.74942907427931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2944.1559814969837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8456.1130354073139</v>
          </cell>
          <cell r="H327">
            <v>8597.2281261239223</v>
          </cell>
          <cell r="I327">
            <v>8740.7113565117997</v>
          </cell>
          <cell r="J327">
            <v>8886.6027242274013</v>
          </cell>
          <cell r="K327">
            <v>9034.9429074279269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43715.598149698359</v>
          </cell>
        </row>
        <row r="328">
          <cell r="B328" t="str">
            <v>2.3.1.  Valor Variável da Concessão</v>
          </cell>
          <cell r="G328">
            <v>8456.1130354073139</v>
          </cell>
          <cell r="H328">
            <v>8597.2281261239223</v>
          </cell>
          <cell r="I328">
            <v>8740.7113565117997</v>
          </cell>
          <cell r="J328">
            <v>8886.6027242274013</v>
          </cell>
          <cell r="K328">
            <v>9034.9429074279269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43715.598149698359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65516.427028285972</v>
          </cell>
          <cell r="H330">
            <v>66889.044796787435</v>
          </cell>
          <cell r="I330">
            <v>68284.697313554134</v>
          </cell>
          <cell r="J330">
            <v>69703.77363331907</v>
          </cell>
          <cell r="K330">
            <v>71146.669430003996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341540.61220195063</v>
          </cell>
        </row>
        <row r="331">
          <cell r="B331" t="str">
            <v xml:space="preserve">2.4.1.  Contribuição Social  </v>
          </cell>
          <cell r="G331">
            <v>15888.58837049357</v>
          </cell>
          <cell r="H331">
            <v>16221.34419316059</v>
          </cell>
          <cell r="I331">
            <v>16559.684197225244</v>
          </cell>
          <cell r="J331">
            <v>16903.702698986439</v>
          </cell>
          <cell r="K331">
            <v>17253.495619394911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82826.815079260763</v>
          </cell>
        </row>
        <row r="332">
          <cell r="B332" t="str">
            <v xml:space="preserve">2.4.2.  Imposto de Renda  </v>
          </cell>
          <cell r="G332">
            <v>49627.838657792403</v>
          </cell>
          <cell r="H332">
            <v>50667.700603626843</v>
          </cell>
          <cell r="I332">
            <v>51725.01311632889</v>
          </cell>
          <cell r="J332">
            <v>52800.070934332623</v>
          </cell>
          <cell r="K332">
            <v>53893.173810609092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258713.79712268984</v>
          </cell>
        </row>
        <row r="333">
          <cell r="B333" t="str">
            <v>3.  SALDO DO CAIXA     (1 - 2)</v>
          </cell>
          <cell r="G333">
            <v>133090.9276028836</v>
          </cell>
          <cell r="H333">
            <v>135877.75761771994</v>
          </cell>
          <cell r="I333">
            <v>138711.35515176144</v>
          </cell>
          <cell r="J333">
            <v>141592.5101040114</v>
          </cell>
          <cell r="K333">
            <v>144522.02581243234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693794.57628880907</v>
          </cell>
        </row>
        <row r="334">
          <cell r="B334" t="str">
            <v xml:space="preserve">4. T.I.R. (Taxa Interna de Retorno) Anual do Projeto     </v>
          </cell>
          <cell r="G334">
            <v>0.19360997399325544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back"/>
      <sheetName val="Performance"/>
      <sheetName val="COMP INPUT"/>
      <sheetName val="Feedback (PSG)"/>
      <sheetName val="Performance (PSG)"/>
      <sheetName val="April"/>
    </sheetNames>
    <sheetDataSet>
      <sheetData sheetId="0"/>
      <sheetData sheetId="1">
        <row r="6">
          <cell r="T6">
            <v>37165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- Diagnóstico do Sistema "/>
      <sheetName val="fev_nov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apacidades e áreas"/>
      <sheetName val="Apres Receita consolidada (RM)"/>
      <sheetName val="Apres -Breakdown Receitas (RM)"/>
      <sheetName val="Apresentação - Macro Tributos"/>
      <sheetName val="Apre - BDown Custos Desp. Capex"/>
      <sheetName val="Apres. - Estrutura de Capital"/>
      <sheetName val="Apresentação - Ramp Up"/>
      <sheetName val="Apresentação -Breakdown Receita"/>
      <sheetName val="Apresentação - Indicadores"/>
      <sheetName val="Macro"/>
      <sheetName val="Operating cap, volumes &amp; prices"/>
      <sheetName val="Ramp up &amp; Revenues"/>
      <sheetName val="Taxes"/>
      <sheetName val="Opex"/>
      <sheetName val="Capex &amp; Fixed assets"/>
      <sheetName val="FS - Yearly"/>
      <sheetName val="Debt &amp; Equity"/>
      <sheetName val="Working Capital"/>
      <sheetName val="Economics"/>
      <sheetName val="Profit Pool Calc"/>
      <sheetName val="Painel Controle Simulador (RM)"/>
    </sheetNames>
    <sheetDataSet>
      <sheetData sheetId="0">
        <row r="4">
          <cell r="C4" t="str">
            <v>Project AAPP</v>
          </cell>
        </row>
        <row r="33">
          <cell r="G33">
            <v>43099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E5">
            <v>402.49674201406179</v>
          </cell>
        </row>
      </sheetData>
      <sheetData sheetId="16"/>
      <sheetData sheetId="17">
        <row r="45">
          <cell r="E45">
            <v>144.45489307882644</v>
          </cell>
        </row>
      </sheetData>
      <sheetData sheetId="18"/>
      <sheetData sheetId="19">
        <row r="20">
          <cell r="E20">
            <v>0.2474151594135674</v>
          </cell>
        </row>
      </sheetData>
      <sheetData sheetId="20">
        <row r="77">
          <cell r="E77">
            <v>1525.8469814266734</v>
          </cell>
        </row>
      </sheetData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ormance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MSERV"/>
      <sheetName val="CONCESS"/>
      <sheetName val="Siglas"/>
      <sheetName val="Critérios"/>
      <sheetName val="Índice"/>
      <sheetName val="Definições"/>
      <sheetName val="Relatório I"/>
      <sheetName val="Relatório II"/>
      <sheetName val="Gráficos"/>
      <sheetName val="Painel de controle"/>
      <sheetName val="A1 - Capex Matriz"/>
      <sheetName val="A2 - Capex uso"/>
      <sheetName val="A1 - Investimentos"/>
      <sheetName val="A2 - Investimentos #"/>
      <sheetName val="A3 - Reinvestimentos #"/>
      <sheetName val="A4 - Investimentos Totais #"/>
      <sheetName val="A5 - Investimentos $"/>
      <sheetName val="A6 - Depreciação"/>
      <sheetName val="A7 - Venda Ativos"/>
      <sheetName val="A8 - Valor de Liquidação"/>
      <sheetName val="B0 - Demanda Base"/>
      <sheetName val="Demanda"/>
      <sheetName val="B1 - Serviços e Demanda"/>
      <sheetName val="B2 - Demanda Anual Agregada "/>
      <sheetName val="B3 - Previsão de Receita Bruta"/>
      <sheetName val="C1 - Custo Materiais"/>
      <sheetName val="C2 - Custo Mão-de-Obra Direta"/>
      <sheetName val="C3 - Outros Custos Diretos"/>
      <sheetName val="C4 - Custo Direto Unitário"/>
      <sheetName val="C5 - Custo Direto Total"/>
      <sheetName val="C6 - Custos Indiretos"/>
      <sheetName val="C7 - Custo Total e Unitário"/>
      <sheetName val="C8 - Previsão de CSP"/>
      <sheetName val="MASCARA"/>
      <sheetName val="D1 - Cargos e Salários"/>
      <sheetName val="Resumo MO"/>
      <sheetName val="D2 - Funcionários #"/>
      <sheetName val="D3 - Funcionários $"/>
      <sheetName val="D4 - # Despesas Operacionais"/>
      <sheetName val="D5 - $ Despesas Operacionais"/>
      <sheetName val="E1 - Tributos"/>
      <sheetName val="F1 - Variação da NCG"/>
      <sheetName val="G1 - TMA"/>
      <sheetName val="G2 - Financiamento"/>
      <sheetName val="Fluxo 20 anos"/>
      <sheetName val="Fluxo 15 anos"/>
      <sheetName val="Fluxo 10 anos"/>
      <sheetName val="Chart7"/>
      <sheetName val="Chart8"/>
      <sheetName val="Chart9"/>
      <sheetName val="I1 - Cenários"/>
      <sheetName val="Chart10"/>
      <sheetName val="Chart11"/>
      <sheetName val="Chart12"/>
      <sheetName val="J2 - Demanda Mensal e Diária"/>
      <sheetName val="J2 - Gastos com Veículos"/>
      <sheetName val="J4 - Índices"/>
      <sheetName val="J6 - Recursos de Apoio"/>
      <sheetName val="Aux Categorias"/>
      <sheetName val="Memorias"/>
      <sheetName val="Info demandas"/>
      <sheetName val="Resumo do modelo"/>
      <sheetName val="Resumo por serviç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9">
          <cell r="F99" t="str">
            <v>Construções e reformas</v>
          </cell>
          <cell r="G99" t="str">
            <v>Pedra Grande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F100" t="str">
            <v>Limpeza</v>
          </cell>
          <cell r="G100" t="str">
            <v>Pedra Grande</v>
          </cell>
          <cell r="I100">
            <v>99945.113550000009</v>
          </cell>
          <cell r="J100">
            <v>119934.13626</v>
          </cell>
          <cell r="K100">
            <v>119934.13626</v>
          </cell>
          <cell r="L100">
            <v>119934.13626</v>
          </cell>
          <cell r="M100">
            <v>119934.13626</v>
          </cell>
          <cell r="N100">
            <v>119934.13626</v>
          </cell>
          <cell r="O100">
            <v>119934.13626</v>
          </cell>
          <cell r="P100">
            <v>119934.13626</v>
          </cell>
          <cell r="Q100">
            <v>119934.13626</v>
          </cell>
          <cell r="R100">
            <v>119934.13626</v>
          </cell>
          <cell r="S100">
            <v>119934.13626</v>
          </cell>
          <cell r="T100">
            <v>119934.13626</v>
          </cell>
          <cell r="U100">
            <v>119934.13626</v>
          </cell>
          <cell r="V100">
            <v>119934.13626</v>
          </cell>
          <cell r="W100">
            <v>119934.13626</v>
          </cell>
          <cell r="X100">
            <v>119934.13626</v>
          </cell>
          <cell r="Y100">
            <v>119934.13626</v>
          </cell>
          <cell r="Z100">
            <v>119934.13626</v>
          </cell>
          <cell r="AA100">
            <v>119934.13626</v>
          </cell>
          <cell r="AB100">
            <v>119934.13626</v>
          </cell>
        </row>
        <row r="101">
          <cell r="F101" t="str">
            <v>Segurança</v>
          </cell>
          <cell r="G101" t="str">
            <v>Pedra Grande</v>
          </cell>
          <cell r="I101">
            <v>416810.37916666665</v>
          </cell>
          <cell r="J101">
            <v>500172.45499999996</v>
          </cell>
          <cell r="K101">
            <v>500172.45499999996</v>
          </cell>
          <cell r="L101">
            <v>500172.45499999996</v>
          </cell>
          <cell r="M101">
            <v>500172.45499999996</v>
          </cell>
          <cell r="N101">
            <v>500172.45499999996</v>
          </cell>
          <cell r="O101">
            <v>500172.45499999996</v>
          </cell>
          <cell r="P101">
            <v>500172.45499999996</v>
          </cell>
          <cell r="Q101">
            <v>500172.45499999996</v>
          </cell>
          <cell r="R101">
            <v>500172.45499999996</v>
          </cell>
          <cell r="S101">
            <v>500172.45499999996</v>
          </cell>
          <cell r="T101">
            <v>500172.45499999996</v>
          </cell>
          <cell r="U101">
            <v>500172.45499999996</v>
          </cell>
          <cell r="V101">
            <v>500172.45499999996</v>
          </cell>
          <cell r="W101">
            <v>500172.45499999996</v>
          </cell>
          <cell r="X101">
            <v>500172.45499999996</v>
          </cell>
          <cell r="Y101">
            <v>500172.45499999996</v>
          </cell>
          <cell r="Z101">
            <v>500172.45499999996</v>
          </cell>
          <cell r="AA101">
            <v>500172.45499999996</v>
          </cell>
          <cell r="AB101">
            <v>500172.45499999996</v>
          </cell>
        </row>
        <row r="102">
          <cell r="F102" t="str">
            <v>Monitoria</v>
          </cell>
          <cell r="G102" t="str">
            <v>Pedra Grande</v>
          </cell>
          <cell r="I102">
            <v>118223.00500000003</v>
          </cell>
          <cell r="J102">
            <v>141867.60600000003</v>
          </cell>
          <cell r="K102">
            <v>141867.60600000003</v>
          </cell>
          <cell r="L102">
            <v>141867.60600000003</v>
          </cell>
          <cell r="M102">
            <v>141867.60600000003</v>
          </cell>
          <cell r="N102">
            <v>141867.60600000003</v>
          </cell>
          <cell r="O102">
            <v>141867.60600000003</v>
          </cell>
          <cell r="P102">
            <v>141867.60600000003</v>
          </cell>
          <cell r="Q102">
            <v>141867.60600000003</v>
          </cell>
          <cell r="R102">
            <v>141867.60600000003</v>
          </cell>
          <cell r="S102">
            <v>141867.60600000003</v>
          </cell>
          <cell r="T102">
            <v>141867.60600000003</v>
          </cell>
          <cell r="U102">
            <v>141867.60600000003</v>
          </cell>
          <cell r="V102">
            <v>141867.60600000003</v>
          </cell>
          <cell r="W102">
            <v>141867.60600000003</v>
          </cell>
          <cell r="X102">
            <v>141867.60600000003</v>
          </cell>
          <cell r="Y102">
            <v>141867.60600000003</v>
          </cell>
          <cell r="Z102">
            <v>141867.60600000003</v>
          </cell>
          <cell r="AA102">
            <v>141867.60600000003</v>
          </cell>
          <cell r="AB102">
            <v>141867.60600000003</v>
          </cell>
        </row>
        <row r="103">
          <cell r="F103" t="str">
            <v>Manutenção</v>
          </cell>
          <cell r="G103" t="str">
            <v>Pedra Grande</v>
          </cell>
          <cell r="I103">
            <v>75177.945333333351</v>
          </cell>
          <cell r="J103">
            <v>90213.534400000004</v>
          </cell>
          <cell r="K103">
            <v>90213.534400000004</v>
          </cell>
          <cell r="L103">
            <v>90213.534400000004</v>
          </cell>
          <cell r="M103">
            <v>90213.534400000004</v>
          </cell>
          <cell r="N103">
            <v>90213.534400000004</v>
          </cell>
          <cell r="O103">
            <v>90213.534400000004</v>
          </cell>
          <cell r="P103">
            <v>90213.534400000004</v>
          </cell>
          <cell r="Q103">
            <v>90213.534400000004</v>
          </cell>
          <cell r="R103">
            <v>90213.534400000004</v>
          </cell>
          <cell r="S103">
            <v>90213.534400000004</v>
          </cell>
          <cell r="T103">
            <v>90213.534400000004</v>
          </cell>
          <cell r="U103">
            <v>90213.534400000004</v>
          </cell>
          <cell r="V103">
            <v>90213.534400000004</v>
          </cell>
          <cell r="W103">
            <v>90213.534400000004</v>
          </cell>
          <cell r="X103">
            <v>90213.534400000004</v>
          </cell>
          <cell r="Y103">
            <v>90213.534400000004</v>
          </cell>
          <cell r="Z103">
            <v>90213.534400000004</v>
          </cell>
          <cell r="AA103">
            <v>90213.534400000004</v>
          </cell>
          <cell r="AB103">
            <v>90213.534400000004</v>
          </cell>
        </row>
        <row r="104">
          <cell r="F104" t="str">
            <v>Administrativo</v>
          </cell>
          <cell r="G104" t="str">
            <v>Pedra Grande</v>
          </cell>
          <cell r="I104">
            <v>136409.96166666667</v>
          </cell>
          <cell r="J104">
            <v>163691.95400000003</v>
          </cell>
          <cell r="K104">
            <v>163691.95400000003</v>
          </cell>
          <cell r="L104">
            <v>163691.95400000003</v>
          </cell>
          <cell r="M104">
            <v>163691.95400000003</v>
          </cell>
          <cell r="N104">
            <v>163691.95400000003</v>
          </cell>
          <cell r="O104">
            <v>163691.95400000003</v>
          </cell>
          <cell r="P104">
            <v>163691.95400000003</v>
          </cell>
          <cell r="Q104">
            <v>163691.95400000003</v>
          </cell>
          <cell r="R104">
            <v>163691.95400000003</v>
          </cell>
          <cell r="S104">
            <v>163691.95400000003</v>
          </cell>
          <cell r="T104">
            <v>163691.95400000003</v>
          </cell>
          <cell r="U104">
            <v>163691.95400000003</v>
          </cell>
          <cell r="V104">
            <v>163691.95400000003</v>
          </cell>
          <cell r="W104">
            <v>163691.95400000003</v>
          </cell>
          <cell r="X104">
            <v>163691.95400000003</v>
          </cell>
          <cell r="Y104">
            <v>163691.95400000003</v>
          </cell>
          <cell r="Z104">
            <v>163691.95400000003</v>
          </cell>
          <cell r="AA104">
            <v>163691.95400000003</v>
          </cell>
          <cell r="AB104">
            <v>163691.95400000003</v>
          </cell>
        </row>
        <row r="105">
          <cell r="F105" t="str">
            <v>Pesquisa</v>
          </cell>
          <cell r="G105" t="str">
            <v>Pedra Grande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F106" t="str">
            <v>Atendimento médico</v>
          </cell>
          <cell r="G106" t="str">
            <v>Pedra Grande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F107" t="str">
            <v>Seguros</v>
          </cell>
          <cell r="G107" t="str">
            <v>Pedra Grande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F108" t="str">
            <v>Jardinagem</v>
          </cell>
          <cell r="G108" t="str">
            <v>Pedra Grande</v>
          </cell>
          <cell r="I108">
            <v>75177.945333333337</v>
          </cell>
          <cell r="J108">
            <v>90213.534400000004</v>
          </cell>
          <cell r="K108">
            <v>90213.534400000004</v>
          </cell>
          <cell r="L108">
            <v>90213.534400000004</v>
          </cell>
          <cell r="M108">
            <v>90213.534400000004</v>
          </cell>
          <cell r="N108">
            <v>90213.534400000004</v>
          </cell>
          <cell r="O108">
            <v>90213.534400000004</v>
          </cell>
          <cell r="P108">
            <v>90213.534400000004</v>
          </cell>
          <cell r="Q108">
            <v>90213.534400000004</v>
          </cell>
          <cell r="R108">
            <v>90213.534400000004</v>
          </cell>
          <cell r="S108">
            <v>90213.534400000004</v>
          </cell>
          <cell r="T108">
            <v>90213.534400000004</v>
          </cell>
          <cell r="U108">
            <v>90213.534400000004</v>
          </cell>
          <cell r="V108">
            <v>90213.534400000004</v>
          </cell>
          <cell r="W108">
            <v>90213.534400000004</v>
          </cell>
          <cell r="X108">
            <v>90213.534400000004</v>
          </cell>
          <cell r="Y108">
            <v>90213.534400000004</v>
          </cell>
          <cell r="Z108">
            <v>90213.534400000004</v>
          </cell>
          <cell r="AA108">
            <v>90213.534400000004</v>
          </cell>
          <cell r="AB108">
            <v>90213.534400000004</v>
          </cell>
        </row>
        <row r="109">
          <cell r="F109" t="str">
            <v>Energia</v>
          </cell>
          <cell r="G109" t="str">
            <v>Pedra Grande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F110" t="str">
            <v>Monitoramento de uso Público</v>
          </cell>
          <cell r="G110" t="str">
            <v>Pedra Grande</v>
          </cell>
          <cell r="I110">
            <v>66688.103333333333</v>
          </cell>
          <cell r="J110">
            <v>80025.724000000002</v>
          </cell>
          <cell r="K110">
            <v>80025.724000000002</v>
          </cell>
          <cell r="L110">
            <v>80025.724000000002</v>
          </cell>
          <cell r="M110">
            <v>80025.724000000002</v>
          </cell>
          <cell r="N110">
            <v>80025.724000000002</v>
          </cell>
          <cell r="O110">
            <v>80025.724000000002</v>
          </cell>
          <cell r="P110">
            <v>80025.724000000002</v>
          </cell>
          <cell r="Q110">
            <v>80025.724000000002</v>
          </cell>
          <cell r="R110">
            <v>80025.724000000002</v>
          </cell>
          <cell r="S110">
            <v>80025.724000000002</v>
          </cell>
          <cell r="T110">
            <v>80025.724000000002</v>
          </cell>
          <cell r="U110">
            <v>80025.724000000002</v>
          </cell>
          <cell r="V110">
            <v>80025.724000000002</v>
          </cell>
          <cell r="W110">
            <v>80025.724000000002</v>
          </cell>
          <cell r="X110">
            <v>80025.724000000002</v>
          </cell>
          <cell r="Y110">
            <v>80025.724000000002</v>
          </cell>
          <cell r="Z110">
            <v>80025.724000000002</v>
          </cell>
          <cell r="AA110">
            <v>80025.724000000002</v>
          </cell>
          <cell r="AB110">
            <v>80025.724000000002</v>
          </cell>
        </row>
        <row r="111">
          <cell r="F111" t="str">
            <v>Trilhas</v>
          </cell>
          <cell r="G111" t="str">
            <v>Pedra Grande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F112" t="str">
            <v>Água e Esgoto</v>
          </cell>
          <cell r="G112" t="str">
            <v>Pedra Grande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F113" t="str">
            <v>Resíduos sólidos</v>
          </cell>
          <cell r="G113" t="str">
            <v>Pedra Grande</v>
          </cell>
          <cell r="I113">
            <v>35770.277000000009</v>
          </cell>
          <cell r="J113">
            <v>42924.332400000007</v>
          </cell>
          <cell r="K113">
            <v>42924.332400000007</v>
          </cell>
          <cell r="L113">
            <v>42924.332400000007</v>
          </cell>
          <cell r="M113">
            <v>42924.332400000007</v>
          </cell>
          <cell r="N113">
            <v>42924.332400000007</v>
          </cell>
          <cell r="O113">
            <v>42924.332400000007</v>
          </cell>
          <cell r="P113">
            <v>42924.332400000007</v>
          </cell>
          <cell r="Q113">
            <v>42924.332400000007</v>
          </cell>
          <cell r="R113">
            <v>42924.332400000007</v>
          </cell>
          <cell r="S113">
            <v>42924.332400000007</v>
          </cell>
          <cell r="T113">
            <v>42924.332400000007</v>
          </cell>
          <cell r="U113">
            <v>42924.332400000007</v>
          </cell>
          <cell r="V113">
            <v>42924.332400000007</v>
          </cell>
          <cell r="W113">
            <v>42924.332400000007</v>
          </cell>
          <cell r="X113">
            <v>42924.332400000007</v>
          </cell>
          <cell r="Y113">
            <v>42924.332400000007</v>
          </cell>
          <cell r="Z113">
            <v>42924.332400000007</v>
          </cell>
          <cell r="AA113">
            <v>42924.332400000007</v>
          </cell>
          <cell r="AB113">
            <v>42924.332400000007</v>
          </cell>
        </row>
        <row r="114">
          <cell r="F114" t="str">
            <v>Construções e reformas</v>
          </cell>
          <cell r="G114" t="str">
            <v>Cabuçu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F115" t="str">
            <v>Limpeza</v>
          </cell>
          <cell r="G115" t="str">
            <v>Cabuçu</v>
          </cell>
          <cell r="I115">
            <v>33315.037850000001</v>
          </cell>
          <cell r="J115">
            <v>39978.045420000002</v>
          </cell>
          <cell r="K115">
            <v>39978.045420000002</v>
          </cell>
          <cell r="L115">
            <v>39978.045420000002</v>
          </cell>
          <cell r="M115">
            <v>39978.045420000002</v>
          </cell>
          <cell r="N115">
            <v>39978.045420000002</v>
          </cell>
          <cell r="O115">
            <v>39978.045420000002</v>
          </cell>
          <cell r="P115">
            <v>39978.045420000002</v>
          </cell>
          <cell r="Q115">
            <v>39978.045420000002</v>
          </cell>
          <cell r="R115">
            <v>39978.045420000002</v>
          </cell>
          <cell r="S115">
            <v>39978.045420000002</v>
          </cell>
          <cell r="T115">
            <v>39978.045420000002</v>
          </cell>
          <cell r="U115">
            <v>39978.045420000002</v>
          </cell>
          <cell r="V115">
            <v>39978.045420000002</v>
          </cell>
          <cell r="W115">
            <v>39978.045420000002</v>
          </cell>
          <cell r="X115">
            <v>39978.045420000002</v>
          </cell>
          <cell r="Y115">
            <v>39978.045420000002</v>
          </cell>
          <cell r="Z115">
            <v>39978.045420000002</v>
          </cell>
          <cell r="AA115">
            <v>39978.045420000002</v>
          </cell>
          <cell r="AB115">
            <v>39978.045420000002</v>
          </cell>
        </row>
        <row r="116">
          <cell r="F116" t="str">
            <v>Segurança</v>
          </cell>
          <cell r="G116" t="str">
            <v>Cabuçu</v>
          </cell>
          <cell r="I116">
            <v>166724.15166666667</v>
          </cell>
          <cell r="J116">
            <v>200068.98199999999</v>
          </cell>
          <cell r="K116">
            <v>200068.98199999999</v>
          </cell>
          <cell r="L116">
            <v>200068.98199999999</v>
          </cell>
          <cell r="M116">
            <v>200068.98199999999</v>
          </cell>
          <cell r="N116">
            <v>200068.98199999999</v>
          </cell>
          <cell r="O116">
            <v>200068.98199999999</v>
          </cell>
          <cell r="P116">
            <v>200068.98199999999</v>
          </cell>
          <cell r="Q116">
            <v>200068.98199999999</v>
          </cell>
          <cell r="R116">
            <v>200068.98199999999</v>
          </cell>
          <cell r="S116">
            <v>200068.98199999999</v>
          </cell>
          <cell r="T116">
            <v>200068.98199999999</v>
          </cell>
          <cell r="U116">
            <v>200068.98199999999</v>
          </cell>
          <cell r="V116">
            <v>200068.98199999999</v>
          </cell>
          <cell r="W116">
            <v>200068.98199999999</v>
          </cell>
          <cell r="X116">
            <v>200068.98199999999</v>
          </cell>
          <cell r="Y116">
            <v>200068.98199999999</v>
          </cell>
          <cell r="Z116">
            <v>200068.98199999999</v>
          </cell>
          <cell r="AA116">
            <v>200068.98199999999</v>
          </cell>
          <cell r="AB116">
            <v>200068.98199999999</v>
          </cell>
        </row>
        <row r="117">
          <cell r="F117" t="str">
            <v>Monitoria</v>
          </cell>
          <cell r="G117" t="str">
            <v>Cabuçu</v>
          </cell>
          <cell r="I117">
            <v>39407.668333333342</v>
          </cell>
          <cell r="J117">
            <v>47289.202000000005</v>
          </cell>
          <cell r="K117">
            <v>47289.202000000005</v>
          </cell>
          <cell r="L117">
            <v>47289.202000000005</v>
          </cell>
          <cell r="M117">
            <v>47289.202000000005</v>
          </cell>
          <cell r="N117">
            <v>47289.202000000005</v>
          </cell>
          <cell r="O117">
            <v>47289.202000000005</v>
          </cell>
          <cell r="P117">
            <v>47289.202000000005</v>
          </cell>
          <cell r="Q117">
            <v>47289.202000000005</v>
          </cell>
          <cell r="R117">
            <v>47289.202000000005</v>
          </cell>
          <cell r="S117">
            <v>47289.202000000005</v>
          </cell>
          <cell r="T117">
            <v>47289.202000000005</v>
          </cell>
          <cell r="U117">
            <v>47289.202000000005</v>
          </cell>
          <cell r="V117">
            <v>47289.202000000005</v>
          </cell>
          <cell r="W117">
            <v>47289.202000000005</v>
          </cell>
          <cell r="X117">
            <v>47289.202000000005</v>
          </cell>
          <cell r="Y117">
            <v>47289.202000000005</v>
          </cell>
          <cell r="Z117">
            <v>47289.202000000005</v>
          </cell>
          <cell r="AA117">
            <v>47289.202000000005</v>
          </cell>
          <cell r="AB117">
            <v>47289.202000000005</v>
          </cell>
        </row>
        <row r="118">
          <cell r="F118" t="str">
            <v>Manutenção</v>
          </cell>
          <cell r="G118" t="str">
            <v>Cabuçu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F119" t="str">
            <v>Administrativo</v>
          </cell>
          <cell r="G119" t="str">
            <v>Cabuçu</v>
          </cell>
          <cell r="I119">
            <v>57594.625000000007</v>
          </cell>
          <cell r="J119">
            <v>69113.55</v>
          </cell>
          <cell r="K119">
            <v>69113.55</v>
          </cell>
          <cell r="L119">
            <v>69113.55</v>
          </cell>
          <cell r="M119">
            <v>69113.55</v>
          </cell>
          <cell r="N119">
            <v>69113.55</v>
          </cell>
          <cell r="O119">
            <v>69113.55</v>
          </cell>
          <cell r="P119">
            <v>69113.55</v>
          </cell>
          <cell r="Q119">
            <v>69113.55</v>
          </cell>
          <cell r="R119">
            <v>69113.55</v>
          </cell>
          <cell r="S119">
            <v>69113.55</v>
          </cell>
          <cell r="T119">
            <v>69113.55</v>
          </cell>
          <cell r="U119">
            <v>69113.55</v>
          </cell>
          <cell r="V119">
            <v>69113.55</v>
          </cell>
          <cell r="W119">
            <v>69113.55</v>
          </cell>
          <cell r="X119">
            <v>69113.55</v>
          </cell>
          <cell r="Y119">
            <v>69113.55</v>
          </cell>
          <cell r="Z119">
            <v>69113.55</v>
          </cell>
          <cell r="AA119">
            <v>69113.55</v>
          </cell>
          <cell r="AB119">
            <v>69113.55</v>
          </cell>
        </row>
        <row r="120">
          <cell r="F120" t="str">
            <v>Pesquisa</v>
          </cell>
          <cell r="G120" t="str">
            <v>Cabuçu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F121" t="str">
            <v>Atendimento médico</v>
          </cell>
          <cell r="G121" t="str">
            <v>Cabuçu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F122" t="str">
            <v>Seguros</v>
          </cell>
          <cell r="G122" t="str">
            <v>Cabuçu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F123" t="str">
            <v>Jardinagem</v>
          </cell>
          <cell r="G123" t="str">
            <v>Cabuçu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F124" t="str">
            <v>Energia</v>
          </cell>
          <cell r="G124" t="str">
            <v>Cabuçu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F125" t="str">
            <v>Monitoramento de uso Público</v>
          </cell>
          <cell r="G125" t="str">
            <v>Cabuçu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F126" t="str">
            <v>Trilhas</v>
          </cell>
          <cell r="G126" t="str">
            <v>Cabuçu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F127" t="str">
            <v>Água e Esgoto</v>
          </cell>
          <cell r="G127" t="str">
            <v>Cabuçu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F128" t="str">
            <v>Resíduos sólidos</v>
          </cell>
          <cell r="G128" t="str">
            <v>Cabuçu</v>
          </cell>
          <cell r="I128">
            <v>35770.277000000009</v>
          </cell>
          <cell r="J128">
            <v>42924.332400000007</v>
          </cell>
          <cell r="K128">
            <v>42924.332400000007</v>
          </cell>
          <cell r="L128">
            <v>42924.332400000007</v>
          </cell>
          <cell r="M128">
            <v>42924.332400000007</v>
          </cell>
          <cell r="N128">
            <v>42924.332400000007</v>
          </cell>
          <cell r="O128">
            <v>42924.332400000007</v>
          </cell>
          <cell r="P128">
            <v>42924.332400000007</v>
          </cell>
          <cell r="Q128">
            <v>42924.332400000007</v>
          </cell>
          <cell r="R128">
            <v>42924.332400000007</v>
          </cell>
          <cell r="S128">
            <v>42924.332400000007</v>
          </cell>
          <cell r="T128">
            <v>42924.332400000007</v>
          </cell>
          <cell r="U128">
            <v>42924.332400000007</v>
          </cell>
          <cell r="V128">
            <v>42924.332400000007</v>
          </cell>
          <cell r="W128">
            <v>42924.332400000007</v>
          </cell>
          <cell r="X128">
            <v>42924.332400000007</v>
          </cell>
          <cell r="Y128">
            <v>42924.332400000007</v>
          </cell>
          <cell r="Z128">
            <v>42924.332400000007</v>
          </cell>
          <cell r="AA128">
            <v>42924.332400000007</v>
          </cell>
          <cell r="AB128">
            <v>42924.332400000007</v>
          </cell>
        </row>
        <row r="129">
          <cell r="F129" t="str">
            <v>Construções e reformas</v>
          </cell>
          <cell r="G129" t="str">
            <v>Engordador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F130" t="str">
            <v>Limpeza</v>
          </cell>
          <cell r="G130" t="str">
            <v>Engordador</v>
          </cell>
          <cell r="I130">
            <v>66630.075700000001</v>
          </cell>
          <cell r="J130">
            <v>79956.090840000004</v>
          </cell>
          <cell r="K130">
            <v>79956.090840000004</v>
          </cell>
          <cell r="L130">
            <v>79956.090840000004</v>
          </cell>
          <cell r="M130">
            <v>79956.090840000004</v>
          </cell>
          <cell r="N130">
            <v>79956.090840000004</v>
          </cell>
          <cell r="O130">
            <v>79956.090840000004</v>
          </cell>
          <cell r="P130">
            <v>79956.090840000004</v>
          </cell>
          <cell r="Q130">
            <v>79956.090840000004</v>
          </cell>
          <cell r="R130">
            <v>79956.090840000004</v>
          </cell>
          <cell r="S130">
            <v>79956.090840000004</v>
          </cell>
          <cell r="T130">
            <v>79956.090840000004</v>
          </cell>
          <cell r="U130">
            <v>79956.090840000004</v>
          </cell>
          <cell r="V130">
            <v>79956.090840000004</v>
          </cell>
          <cell r="W130">
            <v>79956.090840000004</v>
          </cell>
          <cell r="X130">
            <v>79956.090840000004</v>
          </cell>
          <cell r="Y130">
            <v>79956.090840000004</v>
          </cell>
          <cell r="Z130">
            <v>79956.090840000004</v>
          </cell>
          <cell r="AA130">
            <v>79956.090840000004</v>
          </cell>
          <cell r="AB130">
            <v>79956.090840000004</v>
          </cell>
        </row>
        <row r="131">
          <cell r="F131" t="str">
            <v>Segurança</v>
          </cell>
          <cell r="G131" t="str">
            <v>Engordador</v>
          </cell>
          <cell r="I131">
            <v>166724.15166666667</v>
          </cell>
          <cell r="J131">
            <v>200068.98199999999</v>
          </cell>
          <cell r="K131">
            <v>200068.98199999999</v>
          </cell>
          <cell r="L131">
            <v>200068.98199999999</v>
          </cell>
          <cell r="M131">
            <v>200068.98199999999</v>
          </cell>
          <cell r="N131">
            <v>200068.98199999999</v>
          </cell>
          <cell r="O131">
            <v>200068.98199999999</v>
          </cell>
          <cell r="P131">
            <v>200068.98199999999</v>
          </cell>
          <cell r="Q131">
            <v>200068.98199999999</v>
          </cell>
          <cell r="R131">
            <v>200068.98199999999</v>
          </cell>
          <cell r="S131">
            <v>200068.98199999999</v>
          </cell>
          <cell r="T131">
            <v>200068.98199999999</v>
          </cell>
          <cell r="U131">
            <v>200068.98199999999</v>
          </cell>
          <cell r="V131">
            <v>200068.98199999999</v>
          </cell>
          <cell r="W131">
            <v>200068.98199999999</v>
          </cell>
          <cell r="X131">
            <v>200068.98199999999</v>
          </cell>
          <cell r="Y131">
            <v>200068.98199999999</v>
          </cell>
          <cell r="Z131">
            <v>200068.98199999999</v>
          </cell>
          <cell r="AA131">
            <v>200068.98199999999</v>
          </cell>
          <cell r="AB131">
            <v>200068.98199999999</v>
          </cell>
        </row>
        <row r="132">
          <cell r="F132" t="str">
            <v>Monitoria</v>
          </cell>
          <cell r="G132" t="str">
            <v>Engordador</v>
          </cell>
          <cell r="I132">
            <v>78815.336666666684</v>
          </cell>
          <cell r="J132">
            <v>94578.40400000001</v>
          </cell>
          <cell r="K132">
            <v>94578.40400000001</v>
          </cell>
          <cell r="L132">
            <v>94578.40400000001</v>
          </cell>
          <cell r="M132">
            <v>94578.40400000001</v>
          </cell>
          <cell r="N132">
            <v>94578.40400000001</v>
          </cell>
          <cell r="O132">
            <v>94578.40400000001</v>
          </cell>
          <cell r="P132">
            <v>94578.40400000001</v>
          </cell>
          <cell r="Q132">
            <v>94578.40400000001</v>
          </cell>
          <cell r="R132">
            <v>94578.40400000001</v>
          </cell>
          <cell r="S132">
            <v>94578.40400000001</v>
          </cell>
          <cell r="T132">
            <v>94578.40400000001</v>
          </cell>
          <cell r="U132">
            <v>94578.40400000001</v>
          </cell>
          <cell r="V132">
            <v>94578.40400000001</v>
          </cell>
          <cell r="W132">
            <v>94578.40400000001</v>
          </cell>
          <cell r="X132">
            <v>94578.40400000001</v>
          </cell>
          <cell r="Y132">
            <v>94578.40400000001</v>
          </cell>
          <cell r="Z132">
            <v>94578.40400000001</v>
          </cell>
          <cell r="AA132">
            <v>94578.40400000001</v>
          </cell>
          <cell r="AB132">
            <v>94578.40400000001</v>
          </cell>
        </row>
        <row r="133">
          <cell r="F133" t="str">
            <v>Manutenção</v>
          </cell>
          <cell r="G133" t="str">
            <v>Engordador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F134" t="str">
            <v>Administrativo</v>
          </cell>
          <cell r="G134" t="str">
            <v>Engordador</v>
          </cell>
          <cell r="I134">
            <v>57594.625000000007</v>
          </cell>
          <cell r="J134">
            <v>69113.55</v>
          </cell>
          <cell r="K134">
            <v>69113.55</v>
          </cell>
          <cell r="L134">
            <v>69113.55</v>
          </cell>
          <cell r="M134">
            <v>69113.55</v>
          </cell>
          <cell r="N134">
            <v>69113.55</v>
          </cell>
          <cell r="O134">
            <v>69113.55</v>
          </cell>
          <cell r="P134">
            <v>69113.55</v>
          </cell>
          <cell r="Q134">
            <v>69113.55</v>
          </cell>
          <cell r="R134">
            <v>69113.55</v>
          </cell>
          <cell r="S134">
            <v>69113.55</v>
          </cell>
          <cell r="T134">
            <v>69113.55</v>
          </cell>
          <cell r="U134">
            <v>69113.55</v>
          </cell>
          <cell r="V134">
            <v>69113.55</v>
          </cell>
          <cell r="W134">
            <v>69113.55</v>
          </cell>
          <cell r="X134">
            <v>69113.55</v>
          </cell>
          <cell r="Y134">
            <v>69113.55</v>
          </cell>
          <cell r="Z134">
            <v>69113.55</v>
          </cell>
          <cell r="AA134">
            <v>69113.55</v>
          </cell>
          <cell r="AB134">
            <v>69113.55</v>
          </cell>
        </row>
        <row r="135">
          <cell r="F135" t="str">
            <v>Pesquisa</v>
          </cell>
          <cell r="G135" t="str">
            <v>Engordador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F136" t="str">
            <v>Atendimento médico</v>
          </cell>
          <cell r="G136" t="str">
            <v>Engordador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F137" t="str">
            <v>Seguros</v>
          </cell>
          <cell r="G137" t="str">
            <v>Engordador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F138" t="str">
            <v>Jardinagem</v>
          </cell>
          <cell r="G138" t="str">
            <v>Engordador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F139" t="str">
            <v>Energia</v>
          </cell>
          <cell r="G139" t="str">
            <v>Engordador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F140" t="str">
            <v>Monitoramento de uso Público</v>
          </cell>
          <cell r="G140" t="str">
            <v>Engordador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F141" t="str">
            <v>Trilhas</v>
          </cell>
          <cell r="G141" t="str">
            <v>Engordador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F142" t="str">
            <v>Água e Esgoto</v>
          </cell>
          <cell r="G142" t="str">
            <v>Engordador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F143" t="str">
            <v>Resíduos sólidos</v>
          </cell>
          <cell r="G143" t="str">
            <v>Engordador</v>
          </cell>
          <cell r="I143">
            <v>35770.277000000009</v>
          </cell>
          <cell r="J143">
            <v>42924.332400000007</v>
          </cell>
          <cell r="K143">
            <v>42924.332400000007</v>
          </cell>
          <cell r="L143">
            <v>42924.332400000007</v>
          </cell>
          <cell r="M143">
            <v>42924.332400000007</v>
          </cell>
          <cell r="N143">
            <v>42924.332400000007</v>
          </cell>
          <cell r="O143">
            <v>42924.332400000007</v>
          </cell>
          <cell r="P143">
            <v>42924.332400000007</v>
          </cell>
          <cell r="Q143">
            <v>42924.332400000007</v>
          </cell>
          <cell r="R143">
            <v>42924.332400000007</v>
          </cell>
          <cell r="S143">
            <v>42924.332400000007</v>
          </cell>
          <cell r="T143">
            <v>42924.332400000007</v>
          </cell>
          <cell r="U143">
            <v>42924.332400000007</v>
          </cell>
          <cell r="V143">
            <v>42924.332400000007</v>
          </cell>
          <cell r="W143">
            <v>42924.332400000007</v>
          </cell>
          <cell r="X143">
            <v>42924.332400000007</v>
          </cell>
          <cell r="Y143">
            <v>42924.332400000007</v>
          </cell>
          <cell r="Z143">
            <v>42924.332400000007</v>
          </cell>
          <cell r="AA143">
            <v>42924.332400000007</v>
          </cell>
          <cell r="AB143">
            <v>42924.332400000007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21">
          <cell r="H21" t="b">
            <v>1</v>
          </cell>
        </row>
      </sheetData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</sheetNames>
    <sheetDataSet>
      <sheetData sheetId="0" refreshError="1"/>
      <sheetData sheetId="1" refreshError="1">
        <row r="6">
          <cell r="B6">
            <v>32.307692307692307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 Investimentos"/>
      <sheetName val="Caracterização UC"/>
      <sheetName val="Órgão gestor"/>
      <sheetName val="Categorias"/>
      <sheetName val="Estados"/>
      <sheetName val="Bioma"/>
      <sheetName val="Atividades"/>
      <sheetName val="Investimentos"/>
      <sheetName val="UC Resumo"/>
      <sheetName val="Aux Categorias"/>
    </sheetNames>
    <sheetDataSet>
      <sheetData sheetId="0">
        <row r="6">
          <cell r="A6" t="str">
            <v>Camionete 4x4 cabine dupla</v>
          </cell>
        </row>
      </sheetData>
      <sheetData sheetId="1">
        <row r="6">
          <cell r="A6" t="str">
            <v>Camionete 4x4 cabine dupla</v>
          </cell>
        </row>
      </sheetData>
      <sheetData sheetId="2">
        <row r="2">
          <cell r="A2" t="str">
            <v>ICMBio</v>
          </cell>
          <cell r="B2" t="str">
            <v>Instituto Chico Mendes para a Conservação da Biodiversidade</v>
          </cell>
          <cell r="C2" t="str">
            <v>Federal</v>
          </cell>
        </row>
        <row r="3">
          <cell r="A3" t="str">
            <v>IEF-MG</v>
          </cell>
          <cell r="B3" t="str">
            <v>Institudo Estadual de Florestas de Minas Gerais</v>
          </cell>
          <cell r="C3" t="str">
            <v>Estadual</v>
          </cell>
        </row>
        <row r="4">
          <cell r="A4" t="str">
            <v>SEMA-AM</v>
          </cell>
          <cell r="B4" t="str">
            <v>Secretaria Estadual de Meio Ambiente do Amazonas</v>
          </cell>
          <cell r="C4" t="str">
            <v>Estadual</v>
          </cell>
        </row>
        <row r="5">
          <cell r="A5" t="str">
            <v>IAP-PR</v>
          </cell>
          <cell r="B5" t="str">
            <v>Inatituto Ambiental do Paraná</v>
          </cell>
          <cell r="C5" t="str">
            <v>Estadual</v>
          </cell>
        </row>
        <row r="6">
          <cell r="A6" t="str">
            <v>FF-SP</v>
          </cell>
          <cell r="B6" t="str">
            <v>Fundação Florestal de São Paulo</v>
          </cell>
          <cell r="C6" t="str">
            <v>Estadual</v>
          </cell>
        </row>
        <row r="7">
          <cell r="A7" t="str">
            <v>FATMA-SC</v>
          </cell>
          <cell r="B7" t="str">
            <v>Fundação do Meio Ambiente de Santa Catarina</v>
          </cell>
          <cell r="C7" t="str">
            <v>Estadual</v>
          </cell>
        </row>
      </sheetData>
      <sheetData sheetId="3">
        <row r="2">
          <cell r="A2" t="str">
            <v>ESEC</v>
          </cell>
          <cell r="B2" t="str">
            <v>Estação Ecológica</v>
          </cell>
          <cell r="C2" t="str">
            <v>PI</v>
          </cell>
          <cell r="D2" t="str">
            <v>Proteção Integral</v>
          </cell>
        </row>
        <row r="3">
          <cell r="A3" t="str">
            <v>REBIO</v>
          </cell>
          <cell r="B3" t="str">
            <v>Reserva Biológica</v>
          </cell>
          <cell r="C3" t="str">
            <v>PI</v>
          </cell>
          <cell r="D3" t="str">
            <v>Proteção Integral</v>
          </cell>
        </row>
        <row r="4">
          <cell r="A4" t="str">
            <v>PARNA</v>
          </cell>
          <cell r="B4" t="str">
            <v>Parque Nacional</v>
          </cell>
          <cell r="C4" t="str">
            <v>PI</v>
          </cell>
          <cell r="D4" t="str">
            <v>Proteção Integral</v>
          </cell>
        </row>
        <row r="5">
          <cell r="A5" t="str">
            <v>PE</v>
          </cell>
          <cell r="B5" t="str">
            <v>Parque Estadual</v>
          </cell>
          <cell r="C5" t="str">
            <v>PI</v>
          </cell>
          <cell r="D5" t="str">
            <v>Proteção Integral</v>
          </cell>
        </row>
        <row r="6">
          <cell r="A6" t="str">
            <v>PNM</v>
          </cell>
          <cell r="B6" t="str">
            <v>Parque Natural Municipal</v>
          </cell>
          <cell r="C6" t="str">
            <v>PI</v>
          </cell>
          <cell r="D6" t="str">
            <v>Proteção Integral</v>
          </cell>
        </row>
        <row r="7">
          <cell r="A7" t="str">
            <v>MONA</v>
          </cell>
          <cell r="B7" t="str">
            <v>Monumento Natural</v>
          </cell>
          <cell r="C7" t="str">
            <v>PI</v>
          </cell>
          <cell r="D7" t="str">
            <v>Proteção Integral</v>
          </cell>
        </row>
        <row r="8">
          <cell r="A8" t="str">
            <v>RVS</v>
          </cell>
          <cell r="B8" t="str">
            <v>Refúgio de Vida Silvestre</v>
          </cell>
          <cell r="C8" t="str">
            <v>PI</v>
          </cell>
          <cell r="D8" t="str">
            <v>Proteção Integral</v>
          </cell>
        </row>
        <row r="9">
          <cell r="A9" t="str">
            <v>APA</v>
          </cell>
          <cell r="B9" t="str">
            <v>Área de Proteção Ambiental</v>
          </cell>
          <cell r="C9" t="str">
            <v>US</v>
          </cell>
          <cell r="D9" t="str">
            <v>Uso Sustentável</v>
          </cell>
        </row>
        <row r="10">
          <cell r="A10" t="str">
            <v>ARIE</v>
          </cell>
          <cell r="B10" t="str">
            <v>Área de Relevante Interesse Ecológico</v>
          </cell>
          <cell r="C10" t="str">
            <v>US</v>
          </cell>
          <cell r="D10" t="str">
            <v>Uso Sustentável</v>
          </cell>
        </row>
        <row r="11">
          <cell r="A11" t="str">
            <v>FLONA</v>
          </cell>
          <cell r="B11" t="str">
            <v>Floresta Nacional</v>
          </cell>
          <cell r="C11" t="str">
            <v>US</v>
          </cell>
          <cell r="D11" t="str">
            <v>Uso Sustentável</v>
          </cell>
        </row>
        <row r="12">
          <cell r="A12" t="str">
            <v>RESEX</v>
          </cell>
          <cell r="B12" t="str">
            <v>Reserva Extrativista</v>
          </cell>
          <cell r="C12" t="str">
            <v>US</v>
          </cell>
          <cell r="D12" t="str">
            <v>Uso Sustentável</v>
          </cell>
        </row>
        <row r="13">
          <cell r="A13" t="str">
            <v>RF</v>
          </cell>
          <cell r="B13" t="str">
            <v>Reserva de Fauna</v>
          </cell>
          <cell r="C13" t="str">
            <v>US</v>
          </cell>
          <cell r="D13" t="str">
            <v>Uso Sustentável</v>
          </cell>
        </row>
        <row r="14">
          <cell r="A14" t="str">
            <v>RDS</v>
          </cell>
          <cell r="B14" t="str">
            <v>Reserva de Desenvolvimento Sustentável</v>
          </cell>
          <cell r="C14" t="str">
            <v>US</v>
          </cell>
          <cell r="D14" t="str">
            <v>Uso Sustentável</v>
          </cell>
        </row>
        <row r="15">
          <cell r="A15" t="str">
            <v>RPPN</v>
          </cell>
          <cell r="B15" t="str">
            <v>Reserva Particular do Patrimônio Natural</v>
          </cell>
          <cell r="C15" t="str">
            <v>US</v>
          </cell>
          <cell r="D15" t="str">
            <v>Uso Sustentável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</row>
      </sheetData>
      <sheetData sheetId="4">
        <row r="2">
          <cell r="A2" t="str">
            <v>DF</v>
          </cell>
          <cell r="B2" t="str">
            <v>Distrito Federal</v>
          </cell>
          <cell r="C2" t="str">
            <v>CO</v>
          </cell>
          <cell r="D2" t="str">
            <v>Centro Oeste</v>
          </cell>
          <cell r="F2" t="str">
            <v>CO</v>
          </cell>
          <cell r="G2" t="str">
            <v>Centro Oeste</v>
          </cell>
        </row>
        <row r="3">
          <cell r="A3" t="str">
            <v>GO</v>
          </cell>
          <cell r="B3" t="str">
            <v>Goiás</v>
          </cell>
          <cell r="C3" t="str">
            <v>CO</v>
          </cell>
          <cell r="D3" t="str">
            <v>Centro Oeste</v>
          </cell>
          <cell r="F3" t="str">
            <v>N</v>
          </cell>
          <cell r="G3" t="str">
            <v>Norte</v>
          </cell>
        </row>
        <row r="4">
          <cell r="A4" t="str">
            <v>MT</v>
          </cell>
          <cell r="B4" t="str">
            <v>Mato Grosso</v>
          </cell>
          <cell r="C4" t="str">
            <v>CO</v>
          </cell>
          <cell r="D4" t="str">
            <v>Centro Oeste</v>
          </cell>
          <cell r="F4" t="str">
            <v>NE</v>
          </cell>
          <cell r="G4" t="str">
            <v>Nordeste</v>
          </cell>
        </row>
        <row r="5">
          <cell r="A5" t="str">
            <v>MS</v>
          </cell>
          <cell r="B5" t="str">
            <v>Mato Grosso do Sul</v>
          </cell>
          <cell r="C5" t="str">
            <v>CO</v>
          </cell>
          <cell r="D5" t="str">
            <v>Centro Oeste</v>
          </cell>
          <cell r="F5" t="str">
            <v>S</v>
          </cell>
          <cell r="G5" t="str">
            <v>Sul</v>
          </cell>
        </row>
        <row r="6">
          <cell r="A6" t="str">
            <v>AC</v>
          </cell>
          <cell r="B6" t="str">
            <v>Acre</v>
          </cell>
          <cell r="C6" t="str">
            <v>N</v>
          </cell>
          <cell r="D6" t="str">
            <v>Norte</v>
          </cell>
          <cell r="F6" t="str">
            <v>SE</v>
          </cell>
          <cell r="G6" t="str">
            <v>Sudeste</v>
          </cell>
        </row>
        <row r="7">
          <cell r="A7" t="str">
            <v>AM</v>
          </cell>
          <cell r="B7" t="str">
            <v>Amazonas</v>
          </cell>
          <cell r="C7" t="str">
            <v>N</v>
          </cell>
          <cell r="D7" t="str">
            <v>Norte</v>
          </cell>
        </row>
        <row r="8">
          <cell r="A8" t="str">
            <v>AP</v>
          </cell>
          <cell r="B8" t="str">
            <v>Amapá</v>
          </cell>
          <cell r="C8" t="str">
            <v>N</v>
          </cell>
          <cell r="D8" t="str">
            <v>Norte</v>
          </cell>
        </row>
        <row r="9">
          <cell r="A9" t="str">
            <v>PA</v>
          </cell>
          <cell r="B9" t="str">
            <v>Pará</v>
          </cell>
          <cell r="C9" t="str">
            <v>N</v>
          </cell>
          <cell r="D9" t="str">
            <v>Norte</v>
          </cell>
        </row>
        <row r="10">
          <cell r="A10" t="str">
            <v>RO</v>
          </cell>
          <cell r="B10" t="str">
            <v>Rondônia</v>
          </cell>
          <cell r="C10" t="str">
            <v>N</v>
          </cell>
          <cell r="D10" t="str">
            <v>Norte</v>
          </cell>
        </row>
        <row r="11">
          <cell r="A11" t="str">
            <v>RR</v>
          </cell>
          <cell r="B11" t="str">
            <v>Roraima</v>
          </cell>
          <cell r="C11" t="str">
            <v>N</v>
          </cell>
          <cell r="D11" t="str">
            <v>Norte</v>
          </cell>
        </row>
        <row r="12">
          <cell r="A12" t="str">
            <v>TO</v>
          </cell>
          <cell r="B12" t="str">
            <v>Tocantins</v>
          </cell>
          <cell r="C12" t="str">
            <v>N</v>
          </cell>
          <cell r="D12" t="str">
            <v>Norte</v>
          </cell>
        </row>
        <row r="13">
          <cell r="A13" t="str">
            <v>AL</v>
          </cell>
          <cell r="B13" t="str">
            <v>Alagoas</v>
          </cell>
          <cell r="C13" t="str">
            <v>NE</v>
          </cell>
          <cell r="D13" t="str">
            <v>Nordeste</v>
          </cell>
        </row>
        <row r="14">
          <cell r="A14" t="str">
            <v>BA</v>
          </cell>
          <cell r="B14" t="str">
            <v>Bahia</v>
          </cell>
          <cell r="C14" t="str">
            <v>NE</v>
          </cell>
          <cell r="D14" t="str">
            <v>Nordeste</v>
          </cell>
        </row>
        <row r="15">
          <cell r="A15" t="str">
            <v>CE</v>
          </cell>
          <cell r="B15" t="str">
            <v>Ceará</v>
          </cell>
          <cell r="C15" t="str">
            <v>NE</v>
          </cell>
          <cell r="D15" t="str">
            <v>Nordeste</v>
          </cell>
        </row>
        <row r="16">
          <cell r="A16" t="str">
            <v>MA</v>
          </cell>
          <cell r="B16" t="str">
            <v>Maranhão</v>
          </cell>
          <cell r="C16" t="str">
            <v>NE</v>
          </cell>
          <cell r="D16" t="str">
            <v>Nordeste</v>
          </cell>
        </row>
        <row r="17">
          <cell r="A17" t="str">
            <v>PB</v>
          </cell>
          <cell r="B17" t="str">
            <v>Paraíba</v>
          </cell>
          <cell r="C17" t="str">
            <v>NE</v>
          </cell>
          <cell r="D17" t="str">
            <v>Nordeste</v>
          </cell>
        </row>
        <row r="18">
          <cell r="A18" t="str">
            <v>PE</v>
          </cell>
          <cell r="B18" t="str">
            <v>Pernambuco</v>
          </cell>
          <cell r="C18" t="str">
            <v>NE</v>
          </cell>
          <cell r="D18" t="str">
            <v>Nordeste</v>
          </cell>
        </row>
        <row r="19">
          <cell r="A19" t="str">
            <v>PI</v>
          </cell>
          <cell r="B19" t="str">
            <v>Piauí</v>
          </cell>
          <cell r="C19" t="str">
            <v>NE</v>
          </cell>
          <cell r="D19" t="str">
            <v>Nordeste</v>
          </cell>
        </row>
        <row r="20">
          <cell r="A20" t="str">
            <v>RN</v>
          </cell>
          <cell r="B20" t="str">
            <v>Rio Grande do Norte</v>
          </cell>
          <cell r="C20" t="str">
            <v>NE</v>
          </cell>
          <cell r="D20" t="str">
            <v>Nordeste</v>
          </cell>
        </row>
        <row r="21">
          <cell r="A21" t="str">
            <v>SE</v>
          </cell>
          <cell r="B21" t="str">
            <v>Sergipe</v>
          </cell>
          <cell r="C21" t="str">
            <v>NE</v>
          </cell>
          <cell r="D21" t="str">
            <v>Nordeste</v>
          </cell>
        </row>
        <row r="22">
          <cell r="A22" t="str">
            <v>PR</v>
          </cell>
          <cell r="B22" t="str">
            <v>Paraná</v>
          </cell>
          <cell r="C22" t="str">
            <v>S</v>
          </cell>
          <cell r="D22" t="str">
            <v>Sul</v>
          </cell>
        </row>
        <row r="23">
          <cell r="A23" t="str">
            <v>RS</v>
          </cell>
          <cell r="B23" t="str">
            <v>Rio Grande do Sul</v>
          </cell>
          <cell r="C23" t="str">
            <v>S</v>
          </cell>
          <cell r="D23" t="str">
            <v>Sul</v>
          </cell>
        </row>
        <row r="24">
          <cell r="A24" t="str">
            <v>SC</v>
          </cell>
          <cell r="B24" t="str">
            <v>Santa Catarina</v>
          </cell>
          <cell r="C24" t="str">
            <v>S</v>
          </cell>
          <cell r="D24" t="str">
            <v>Sul</v>
          </cell>
        </row>
        <row r="25">
          <cell r="A25" t="str">
            <v>ES</v>
          </cell>
          <cell r="B25" t="str">
            <v>Espírito Santo</v>
          </cell>
          <cell r="C25" t="str">
            <v>SE</v>
          </cell>
          <cell r="D25" t="str">
            <v>Sudeste</v>
          </cell>
        </row>
        <row r="26">
          <cell r="A26" t="str">
            <v>MG</v>
          </cell>
          <cell r="B26" t="str">
            <v>Minas Gerais</v>
          </cell>
          <cell r="C26" t="str">
            <v>SE</v>
          </cell>
          <cell r="D26" t="str">
            <v>Sudeste</v>
          </cell>
        </row>
        <row r="27">
          <cell r="A27" t="str">
            <v>RJ</v>
          </cell>
          <cell r="B27" t="str">
            <v>Rio de Janeiro</v>
          </cell>
          <cell r="C27" t="str">
            <v>SE</v>
          </cell>
          <cell r="D27" t="str">
            <v>Sudeste</v>
          </cell>
        </row>
        <row r="28">
          <cell r="A28" t="str">
            <v>SP</v>
          </cell>
          <cell r="B28" t="str">
            <v>São Paulo</v>
          </cell>
          <cell r="C28" t="str">
            <v>SE</v>
          </cell>
          <cell r="D28" t="str">
            <v>Sudeste</v>
          </cell>
        </row>
      </sheetData>
      <sheetData sheetId="5" refreshError="1"/>
      <sheetData sheetId="6" refreshError="1"/>
      <sheetData sheetId="7">
        <row r="6">
          <cell r="A6" t="str">
            <v>Camionete 4x4 cabine dupla</v>
          </cell>
        </row>
      </sheetData>
      <sheetData sheetId="8"/>
      <sheetData sheetId="9">
        <row r="2">
          <cell r="A2" t="str">
            <v>Edificações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&gt;&gt;&gt;"/>
      <sheetName val="BP"/>
      <sheetName val="Balanço Consolidado"/>
      <sheetName val="DRE"/>
      <sheetName val="DRE Consolidado"/>
      <sheetName val="Control Panel"/>
      <sheetName val="Assumptions"/>
      <sheetName val="Forecast"/>
      <sheetName val="Forecast - Anual"/>
      <sheetName val="Receita"/>
      <sheetName val="Lojas por Estado"/>
      <sheetName val="Faturamento Lojas"/>
      <sheetName val="Total Custos"/>
      <sheetName val="Funcionários"/>
      <sheetName val="WACC"/>
      <sheetName val="Inputs"/>
      <sheetName val="Comps"/>
      <sheetName val="Description"/>
      <sheetName val="Fin. AAP"/>
      <sheetName val="Fin. Bellamar"/>
      <sheetName val="Fin. Pontevecchio"/>
      <sheetName val="Depreciation"/>
      <sheetName val="Check"/>
      <sheetName val="QUF"/>
      <sheetName val="Waterfall"/>
      <sheetName val="Gráficos"/>
      <sheetName val="Máscara Apresentação"/>
      <sheetName val="Fin1"/>
      <sheetName val="Fin2"/>
      <sheetName val="Fin3"/>
      <sheetName val="Fin4"/>
      <sheetName val="FinKG"/>
      <sheetName val="Industrial"/>
      <sheetName val="Diretoria"/>
      <sheetName val="RH"/>
      <sheetName val="Segurança"/>
      <sheetName val="Secretaria"/>
      <sheetName val="Comercial"/>
      <sheetName val="Expansão"/>
      <sheetName val="Treinamento"/>
      <sheetName val="Marketing"/>
      <sheetName val="Corporativo"/>
      <sheetName val="Administrativo"/>
      <sheetName val="Controlad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4">
          <cell r="C174">
            <v>-2184229930.0492048</v>
          </cell>
        </row>
        <row r="187">
          <cell r="B187">
            <v>2184228703.5338502</v>
          </cell>
          <cell r="C187">
            <v>-1226.5153545108367</v>
          </cell>
        </row>
      </sheetData>
      <sheetData sheetId="8">
        <row r="3">
          <cell r="B3">
            <v>2013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-GAAP"/>
      <sheetName val="BALANCE SHEET-GAAP"/>
      <sheetName val="ENTRIES OF ADJUSMENTS-GAAP "/>
      <sheetName val="INDEX"/>
      <sheetName val="O"/>
      <sheetName val="1"/>
      <sheetName val="1a"/>
      <sheetName val="2"/>
      <sheetName val="3"/>
      <sheetName val="4"/>
      <sheetName val="4A(1)"/>
      <sheetName val="4B(1)"/>
      <sheetName val="4D(1)"/>
      <sheetName val="4E(1)"/>
      <sheetName val="5(1)"/>
      <sheetName val="5A"/>
      <sheetName val="5B"/>
      <sheetName val="5C"/>
      <sheetName val="5D"/>
      <sheetName val="6(1)"/>
      <sheetName val="7"/>
      <sheetName val="8"/>
      <sheetName val="8A (1)"/>
      <sheetName val="8A (2)"/>
      <sheetName val="8B"/>
      <sheetName val="9"/>
      <sheetName val="10"/>
      <sheetName val="10B"/>
      <sheetName val="11(1)"/>
      <sheetName val="11(2)"/>
      <sheetName val="11B"/>
      <sheetName val="12"/>
      <sheetName val="13"/>
      <sheetName val="14A(1)"/>
      <sheetName val="14B(1)"/>
      <sheetName val="15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_1A"/>
      <sheetName val="Tarifa Antecipada"/>
      <sheetName val="Estudo Impostos"/>
      <sheetName val="QUADRO_2A"/>
      <sheetName val="QUADRO_3A"/>
      <sheetName val="QUADRO_5A"/>
      <sheetName val="QUADRO_6A"/>
      <sheetName val="6A-Comp "/>
      <sheetName val="QUADRO_2B"/>
      <sheetName val="QUADRO_5B"/>
      <sheetName val="QUADRO_7B"/>
      <sheetName val="QUADRO_8B"/>
      <sheetName val="Equipamentos"/>
      <sheetName val="Resumo Eqtos"/>
      <sheetName val="Resumo Investimentos"/>
      <sheetName val="Investimentos - Depreciação"/>
      <sheetName val="Pavimentação - Depreciação"/>
      <sheetName val="Sinalização - Depreciação"/>
      <sheetName val="Meio Ambiente"/>
      <sheetName val="Comparativo"/>
      <sheetName val="C.Fin. COMISSÃO -PRxPVx1Ax2Ax3A"/>
      <sheetName val="Cronograma 3ª adeq"/>
      <sheetName val="Cronograma 2ª adeq "/>
      <sheetName val="Tabela 1"/>
      <sheetName val="Tabela 2"/>
      <sheetName val="Tabela 3"/>
      <sheetName val="Pavimento aux."/>
      <sheetName val="Marginal Norte"/>
      <sheetName val="Baleia"/>
      <sheetName val="3ª Adeq rev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vs Multiples"/>
      <sheetName val="Valuation Summary"/>
      <sheetName val="Main Model"/>
      <sheetName val="WACC"/>
      <sheetName val="Revenues"/>
      <sheetName val="Module1"/>
      <sheetName val="VB Macros"/>
    </sheetNames>
    <sheetDataSet>
      <sheetData sheetId="0"/>
      <sheetData sheetId="1">
        <row r="2">
          <cell r="A2" t="str">
            <v>DCF Valuation Summary for COMP BEBIDAS AMERICAS - ADR</v>
          </cell>
          <cell r="I2" t="str">
            <v>Free Cash Flow</v>
          </cell>
        </row>
        <row r="3">
          <cell r="A3" t="str">
            <v>Last historical year:</v>
          </cell>
          <cell r="D3" t="str">
            <v>Y00</v>
          </cell>
        </row>
        <row r="4">
          <cell r="A4" t="str">
            <v>Current Month:</v>
          </cell>
          <cell r="D4">
            <v>5</v>
          </cell>
          <cell r="K4" t="str">
            <v>Free Cash</v>
          </cell>
          <cell r="L4" t="str">
            <v>Discount</v>
          </cell>
          <cell r="M4" t="str">
            <v>P.V.</v>
          </cell>
        </row>
        <row r="5">
          <cell r="K5" t="str">
            <v>Flow</v>
          </cell>
          <cell r="L5" t="str">
            <v>Factor</v>
          </cell>
          <cell r="M5" t="str">
            <v>of FCF</v>
          </cell>
        </row>
        <row r="6">
          <cell r="K6" t="str">
            <v>-</v>
          </cell>
          <cell r="L6" t="str">
            <v>-</v>
          </cell>
          <cell r="M6" t="str">
            <v>-</v>
          </cell>
        </row>
        <row r="7">
          <cell r="A7" t="str">
            <v>Operating Value</v>
          </cell>
          <cell r="D7" t="e">
            <v>#REF!</v>
          </cell>
          <cell r="F7" t="str">
            <v xml:space="preserve"> </v>
          </cell>
          <cell r="I7">
            <v>2001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I8">
            <v>2002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A9" t="str">
            <v>Excess Mkt Securities</v>
          </cell>
          <cell r="D9">
            <v>470.00210957781121</v>
          </cell>
          <cell r="I9">
            <v>2003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A10" t="str">
            <v>Non-Op Assets</v>
          </cell>
          <cell r="D10" t="e">
            <v>#REF!</v>
          </cell>
          <cell r="I10">
            <v>2004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A11" t="str">
            <v>Excess Pension Assets</v>
          </cell>
          <cell r="D11">
            <v>0</v>
          </cell>
          <cell r="I11">
            <v>2005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D12" t="str">
            <v>-</v>
          </cell>
          <cell r="I12">
            <v>2006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A13" t="str">
            <v>Entity Value</v>
          </cell>
          <cell r="D13" t="e">
            <v>#REF!</v>
          </cell>
          <cell r="I13">
            <v>2007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I14">
            <v>2008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Debt</v>
          </cell>
          <cell r="D15">
            <v>1124.5682051282051</v>
          </cell>
          <cell r="I15">
            <v>2009</v>
          </cell>
          <cell r="K15" t="e">
            <v>#REF!</v>
          </cell>
          <cell r="L15" t="e">
            <v>#REF!</v>
          </cell>
          <cell r="M15" t="e">
            <v>#REF!</v>
          </cell>
        </row>
        <row r="16">
          <cell r="A16" t="str">
            <v>Capitalized Operating Leases</v>
          </cell>
          <cell r="D16">
            <v>0</v>
          </cell>
          <cell r="I16">
            <v>2010</v>
          </cell>
          <cell r="K16" t="e">
            <v>#REF!</v>
          </cell>
          <cell r="L16" t="e">
            <v>#REF!</v>
          </cell>
          <cell r="M16" t="e">
            <v>#REF!</v>
          </cell>
        </row>
        <row r="17">
          <cell r="A17" t="str">
            <v>Retirement Related Liability</v>
          </cell>
          <cell r="D17">
            <v>0</v>
          </cell>
          <cell r="I17" t="str">
            <v>Continuing Value</v>
          </cell>
          <cell r="K17" t="e">
            <v>#REF!</v>
          </cell>
          <cell r="L17" t="e">
            <v>#REF!</v>
          </cell>
          <cell r="M17" t="e">
            <v>#REF!</v>
          </cell>
        </row>
        <row r="18">
          <cell r="A18" t="str">
            <v>Preferred Stock</v>
          </cell>
          <cell r="D18">
            <v>0</v>
          </cell>
          <cell r="M18" t="str">
            <v>-</v>
          </cell>
        </row>
        <row r="19">
          <cell r="A19" t="str">
            <v>Minority Interest</v>
          </cell>
          <cell r="D19" t="e">
            <v>#REF!</v>
          </cell>
          <cell r="I19" t="str">
            <v>Operating Value</v>
          </cell>
          <cell r="M19" t="e">
            <v>#REF!</v>
          </cell>
        </row>
        <row r="20">
          <cell r="A20" t="str">
            <v>Stock Options</v>
          </cell>
          <cell r="D20">
            <v>0</v>
          </cell>
          <cell r="I20" t="str">
            <v>Mid-Year Adj Factor</v>
          </cell>
          <cell r="M20" t="e">
            <v>#REF!</v>
          </cell>
        </row>
        <row r="21">
          <cell r="D21" t="str">
            <v>-</v>
          </cell>
          <cell r="M21" t="str">
            <v>-</v>
          </cell>
        </row>
        <row r="22">
          <cell r="A22" t="str">
            <v>Equity Value</v>
          </cell>
          <cell r="D22" t="e">
            <v>#REF!</v>
          </cell>
          <cell r="I22" t="str">
            <v>Oper Value (Disc to Current Month)</v>
          </cell>
          <cell r="M22" t="e">
            <v>#REF!</v>
          </cell>
        </row>
        <row r="23">
          <cell r="D23" t="str">
            <v>=</v>
          </cell>
        </row>
        <row r="24">
          <cell r="A24" t="str">
            <v>Most Recent Shares Outstanding</v>
          </cell>
          <cell r="D24">
            <v>386.5</v>
          </cell>
          <cell r="I24" t="str">
            <v>Present Value of Non-Op Cash Flow</v>
          </cell>
          <cell r="M24" t="e">
            <v>#REF!</v>
          </cell>
          <cell r="N24" t="e">
            <v>#REF!</v>
          </cell>
        </row>
        <row r="25">
          <cell r="A25" t="str">
            <v>Value per Share</v>
          </cell>
          <cell r="D25" t="e">
            <v>#REF!</v>
          </cell>
          <cell r="I25" t="str">
            <v>Present Val of Min Int Payments*</v>
          </cell>
          <cell r="M25" t="e">
            <v>#REF!</v>
          </cell>
          <cell r="N25" t="e">
            <v>#REF!</v>
          </cell>
        </row>
        <row r="26">
          <cell r="A26" t="str">
            <v>Most Recent Close Price</v>
          </cell>
          <cell r="D26" t="e">
            <v>#REF!</v>
          </cell>
        </row>
        <row r="27">
          <cell r="A27" t="str">
            <v>Value Difference</v>
          </cell>
          <cell r="D27" t="e">
            <v>#REF!</v>
          </cell>
        </row>
        <row r="28">
          <cell r="A28" t="str">
            <v>Market Value of Equity</v>
          </cell>
          <cell r="D28" t="e">
            <v>#REF!</v>
          </cell>
        </row>
        <row r="31">
          <cell r="A31" t="str">
            <v>Forecast Assumptions for COMP BEBIDAS AMERICAS - ADR</v>
          </cell>
        </row>
        <row r="32">
          <cell r="A32" t="str">
            <v>Cash Flow</v>
          </cell>
          <cell r="C32">
            <v>2001</v>
          </cell>
          <cell r="D32">
            <v>2002</v>
          </cell>
          <cell r="E32">
            <v>2003</v>
          </cell>
          <cell r="F32">
            <v>2004</v>
          </cell>
          <cell r="G32">
            <v>2005</v>
          </cell>
          <cell r="H32">
            <v>2006</v>
          </cell>
          <cell r="I32">
            <v>2007</v>
          </cell>
          <cell r="J32">
            <v>2008</v>
          </cell>
          <cell r="K32">
            <v>2009</v>
          </cell>
          <cell r="L32">
            <v>2010</v>
          </cell>
          <cell r="M32">
            <v>2011</v>
          </cell>
          <cell r="N32" t="str">
            <v>Perpetuity</v>
          </cell>
        </row>
        <row r="33">
          <cell r="A33" t="str">
            <v>1.  Revenue Growth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e">
            <v>#REF!</v>
          </cell>
          <cell r="N33">
            <v>0.05</v>
          </cell>
        </row>
        <row r="34">
          <cell r="A34" t="str">
            <v>2.  Operating Margin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</row>
        <row r="35">
          <cell r="A35" t="str">
            <v>3.  Capital Spending / Revenues</v>
          </cell>
          <cell r="C35">
            <v>6.2680040483476557E-2</v>
          </cell>
          <cell r="D35">
            <v>6.3514946167797029E-2</v>
          </cell>
          <cell r="E35">
            <v>7.3514946167797024E-2</v>
          </cell>
          <cell r="F35">
            <v>8.3514946167797019E-2</v>
          </cell>
          <cell r="G35">
            <v>9.3514946167797014E-2</v>
          </cell>
          <cell r="H35">
            <v>0.10351494616779701</v>
          </cell>
          <cell r="I35">
            <v>0.113514946167797</v>
          </cell>
          <cell r="J35">
            <v>0.113514946167797</v>
          </cell>
          <cell r="K35">
            <v>0.113514946167797</v>
          </cell>
          <cell r="L35">
            <v>0.113514946167797</v>
          </cell>
          <cell r="M35">
            <v>0.113514946167797</v>
          </cell>
          <cell r="N35">
            <v>0.113514946167797</v>
          </cell>
        </row>
        <row r="36">
          <cell r="A36" t="str">
            <v>4.  Net Working Capital / Revenues</v>
          </cell>
          <cell r="C36" t="e">
            <v>#REF!</v>
          </cell>
          <cell r="D36" t="e">
            <v>#REF!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K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</row>
        <row r="37">
          <cell r="A37" t="str">
            <v>5.  Cash Tax Rate</v>
          </cell>
          <cell r="C37" t="e">
            <v>#REF!</v>
          </cell>
          <cell r="D37" t="e">
            <v>#REF!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</row>
        <row r="38">
          <cell r="A38" t="str">
            <v>6.  WACC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</row>
        <row r="40">
          <cell r="G40" t="str">
            <v>Pretax Cost of Debt:</v>
          </cell>
        </row>
        <row r="41">
          <cell r="G41" t="e">
            <v>#REF!</v>
          </cell>
        </row>
        <row r="42">
          <cell r="G42" t="str">
            <v>x</v>
          </cell>
        </row>
        <row r="43">
          <cell r="D43" t="str">
            <v>Debt Contribution</v>
          </cell>
          <cell r="G43" t="str">
            <v>1 - Marginal Tax Rate:</v>
          </cell>
        </row>
        <row r="44">
          <cell r="G44">
            <v>0.65999999999999992</v>
          </cell>
        </row>
        <row r="45">
          <cell r="G45" t="str">
            <v>x</v>
          </cell>
        </row>
        <row r="46">
          <cell r="G46" t="str">
            <v>Market % of Debt:</v>
          </cell>
        </row>
        <row r="47">
          <cell r="A47" t="str">
            <v>1998 WACC*</v>
          </cell>
          <cell r="G47" t="e">
            <v>#REF!</v>
          </cell>
          <cell r="K47" t="str">
            <v>Risk-free Rate:</v>
          </cell>
        </row>
        <row r="48">
          <cell r="E48" t="str">
            <v xml:space="preserve"> </v>
          </cell>
          <cell r="K48" t="e">
            <v>#REF!</v>
          </cell>
        </row>
        <row r="49">
          <cell r="K49" t="str">
            <v>+</v>
          </cell>
        </row>
        <row r="50">
          <cell r="G50" t="str">
            <v>Cost of Equity:</v>
          </cell>
          <cell r="K50" t="str">
            <v>Mkt Risk Premium:</v>
          </cell>
        </row>
        <row r="51">
          <cell r="G51" t="e">
            <v>#REF!</v>
          </cell>
          <cell r="K51">
            <v>0.04</v>
          </cell>
        </row>
        <row r="52">
          <cell r="D52" t="str">
            <v>Equity Contribution</v>
          </cell>
          <cell r="G52" t="str">
            <v>x</v>
          </cell>
          <cell r="K52" t="str">
            <v>x</v>
          </cell>
        </row>
        <row r="53">
          <cell r="K53" t="str">
            <v>Beta:</v>
          </cell>
        </row>
        <row r="54">
          <cell r="G54" t="str">
            <v>Market % of Equity:</v>
          </cell>
          <cell r="K54">
            <v>1.123</v>
          </cell>
        </row>
        <row r="55">
          <cell r="G55" t="e">
            <v>#REF!</v>
          </cell>
        </row>
        <row r="57">
          <cell r="A57" t="str">
            <v>* Includes basic components only.  Please refer to the next page for the complete WACC calculation.</v>
          </cell>
        </row>
        <row r="60">
          <cell r="D60" t="str">
            <v>NOPLAT*:</v>
          </cell>
          <cell r="G60" t="str">
            <v xml:space="preserve"> </v>
          </cell>
        </row>
        <row r="61">
          <cell r="D61" t="e">
            <v>#REF!</v>
          </cell>
        </row>
        <row r="63">
          <cell r="D63" t="str">
            <v>NOPLAT Growth Rate (perpetuity):</v>
          </cell>
          <cell r="G63" t="str">
            <v xml:space="preserve"> </v>
          </cell>
        </row>
        <row r="64">
          <cell r="A64" t="str">
            <v>Continuing Value</v>
          </cell>
          <cell r="D64" t="e">
            <v>#REF!</v>
          </cell>
          <cell r="H64" t="str">
            <v>Reinvestment Rate:</v>
          </cell>
        </row>
        <row r="65">
          <cell r="G65" t="str">
            <v>/</v>
          </cell>
          <cell r="H65" t="e">
            <v>#REF!</v>
          </cell>
        </row>
        <row r="66">
          <cell r="D66" t="str">
            <v>Return on Net New Investment*:</v>
          </cell>
          <cell r="G66" t="str">
            <v xml:space="preserve"> </v>
          </cell>
        </row>
        <row r="67">
          <cell r="D67" t="e">
            <v>#REF!</v>
          </cell>
        </row>
        <row r="69">
          <cell r="D69" t="str">
            <v>WACC*:</v>
          </cell>
          <cell r="G69" t="str">
            <v xml:space="preserve"> </v>
          </cell>
        </row>
        <row r="70">
          <cell r="D70" t="e">
            <v>#REF!</v>
          </cell>
        </row>
        <row r="72">
          <cell r="A72" t="str">
            <v>* First year after forecast period</v>
          </cell>
        </row>
        <row r="90">
          <cell r="A90" t="str">
            <v>Revenue and ROIC Graphs for COMP BEBIDAS AMERICAS - ADR</v>
          </cell>
        </row>
        <row r="109">
          <cell r="A109" t="str">
            <v>Historical Period</v>
          </cell>
          <cell r="H109" t="str">
            <v>Forecast Period</v>
          </cell>
        </row>
        <row r="130">
          <cell r="A130" t="str">
            <v>Historical Period</v>
          </cell>
          <cell r="H130" t="str">
            <v>Forecast Period</v>
          </cell>
        </row>
        <row r="137">
          <cell r="G137" t="str">
            <v>x</v>
          </cell>
        </row>
        <row r="144">
          <cell r="A144" t="str">
            <v>Historical Period</v>
          </cell>
          <cell r="D144" t="str">
            <v>Forecast Period</v>
          </cell>
          <cell r="I144" t="str">
            <v>Historical Period</v>
          </cell>
          <cell r="L144" t="str">
            <v>Forecast Period</v>
          </cell>
        </row>
      </sheetData>
      <sheetData sheetId="2"/>
      <sheetData sheetId="3">
        <row r="2">
          <cell r="A2" t="str">
            <v>WACC Calculation for COMP BEBIDAS AMERICAS - ADR</v>
          </cell>
        </row>
        <row r="4">
          <cell r="B4" t="str">
            <v>Barra Beta</v>
          </cell>
          <cell r="D4">
            <v>1.123</v>
          </cell>
          <cell r="G4" t="str">
            <v>Last Year</v>
          </cell>
        </row>
        <row r="5">
          <cell r="B5" t="str">
            <v>Risk Free</v>
          </cell>
          <cell r="D5" t="e">
            <v>#REF!</v>
          </cell>
          <cell r="G5" t="str">
            <v>of History</v>
          </cell>
          <cell r="H5">
            <v>2000</v>
          </cell>
        </row>
        <row r="6">
          <cell r="B6" t="str">
            <v>Market Premium</v>
          </cell>
          <cell r="D6">
            <v>0.04</v>
          </cell>
        </row>
        <row r="7">
          <cell r="B7" t="str">
            <v>Marginal Tax Rate</v>
          </cell>
          <cell r="D7">
            <v>0.34</v>
          </cell>
        </row>
        <row r="10">
          <cell r="A10" t="str">
            <v>Cost (K)</v>
          </cell>
          <cell r="E10" t="str">
            <v>Market Value (V)</v>
          </cell>
          <cell r="H10" t="str">
            <v>Weights</v>
          </cell>
          <cell r="I10" t="str">
            <v>Contribution</v>
          </cell>
        </row>
        <row r="11">
          <cell r="A11" t="str">
            <v>K (debt)</v>
          </cell>
          <cell r="C11" t="e">
            <v>#REF!</v>
          </cell>
          <cell r="E11" t="str">
            <v>V (Debt)</v>
          </cell>
          <cell r="G11">
            <v>1124.5682051282051</v>
          </cell>
          <cell r="H11" t="e">
            <v>#REF!</v>
          </cell>
          <cell r="I11" t="e">
            <v>#REF!</v>
          </cell>
        </row>
        <row r="12">
          <cell r="A12" t="str">
            <v>K (Equity)</v>
          </cell>
          <cell r="C12" t="e">
            <v>#REF!</v>
          </cell>
          <cell r="E12" t="str">
            <v>V (Eq.)</v>
          </cell>
          <cell r="G12" t="e">
            <v>#REF!</v>
          </cell>
          <cell r="H12" t="e">
            <v>#REF!</v>
          </cell>
          <cell r="I12" t="e">
            <v>#REF!</v>
          </cell>
        </row>
        <row r="13">
          <cell r="A13" t="str">
            <v>K (Preferred)</v>
          </cell>
          <cell r="C13" t="e">
            <v>#REF!</v>
          </cell>
          <cell r="E13" t="str">
            <v>V (pfd)</v>
          </cell>
          <cell r="G13">
            <v>0</v>
          </cell>
          <cell r="H13" t="e">
            <v>#REF!</v>
          </cell>
          <cell r="I13" t="e">
            <v>#REF!</v>
          </cell>
        </row>
        <row r="14">
          <cell r="A14" t="str">
            <v>K (Retirement liab)</v>
          </cell>
          <cell r="C14" t="e">
            <v>#REF!</v>
          </cell>
          <cell r="E14" t="str">
            <v>V (Ret Liab)</v>
          </cell>
          <cell r="G14">
            <v>0</v>
          </cell>
          <cell r="H14" t="e">
            <v>#REF!</v>
          </cell>
          <cell r="I14" t="e">
            <v>#REF!</v>
          </cell>
        </row>
        <row r="15">
          <cell r="A15" t="str">
            <v>K (Capitalized Leases)</v>
          </cell>
          <cell r="C15" t="e">
            <v>#REF!</v>
          </cell>
          <cell r="E15" t="str">
            <v>V (Capitalized Leases)</v>
          </cell>
          <cell r="G15">
            <v>0</v>
          </cell>
          <cell r="H15" t="e">
            <v>#REF!</v>
          </cell>
          <cell r="I15" t="e">
            <v>#REF!</v>
          </cell>
        </row>
        <row r="16">
          <cell r="A16" t="str">
            <v>K (Op. Leases)</v>
          </cell>
          <cell r="C16" t="e">
            <v>#REF!</v>
          </cell>
          <cell r="E16" t="str">
            <v>V (Op. Leases)</v>
          </cell>
          <cell r="G16">
            <v>0</v>
          </cell>
          <cell r="H16" t="e">
            <v>#REF!</v>
          </cell>
          <cell r="I16" t="e">
            <v>#REF!</v>
          </cell>
        </row>
        <row r="17">
          <cell r="A17" t="str">
            <v>K (Other)</v>
          </cell>
          <cell r="C17" t="e">
            <v>#REF!</v>
          </cell>
          <cell r="E17" t="str">
            <v>V (Other)</v>
          </cell>
          <cell r="G17">
            <v>0</v>
          </cell>
          <cell r="H17" t="e">
            <v>#REF!</v>
          </cell>
          <cell r="I17" t="e">
            <v>#REF!</v>
          </cell>
        </row>
        <row r="18">
          <cell r="E18" t="str">
            <v>Total</v>
          </cell>
          <cell r="G18" t="e">
            <v>#REF!</v>
          </cell>
        </row>
        <row r="24">
          <cell r="B24" t="str">
            <v>Bond Rating:</v>
          </cell>
          <cell r="D24" t="str">
            <v>BB-</v>
          </cell>
          <cell r="H24" t="str">
            <v>WACC:</v>
          </cell>
          <cell r="I24" t="e">
            <v>#REF!</v>
          </cell>
        </row>
        <row r="26">
          <cell r="A26" t="str">
            <v xml:space="preserve"> </v>
          </cell>
          <cell r="B26" t="str">
            <v xml:space="preserve"> </v>
          </cell>
          <cell r="C26" t="str">
            <v xml:space="preserve"> </v>
          </cell>
          <cell r="D26" t="str">
            <v xml:space="preserve"> </v>
          </cell>
          <cell r="E26" t="str">
            <v xml:space="preserve"> </v>
          </cell>
          <cell r="F26" t="str">
            <v xml:space="preserve"> </v>
          </cell>
          <cell r="G26" t="str">
            <v xml:space="preserve"> </v>
          </cell>
          <cell r="H26" t="str">
            <v xml:space="preserve"> </v>
          </cell>
          <cell r="I26" t="str">
            <v xml:space="preserve"> </v>
          </cell>
          <cell r="J26" t="str">
            <v xml:space="preserve"> 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2303.287109375</v>
          </cell>
          <cell r="I39">
            <v>2374.926025390625</v>
          </cell>
          <cell r="J39">
            <v>2572.43310546875</v>
          </cell>
          <cell r="K39">
            <v>3810.47607421875</v>
          </cell>
          <cell r="L39">
            <v>1796.6199951171875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1169.822021484375</v>
          </cell>
          <cell r="I40">
            <v>1252.614990234375</v>
          </cell>
          <cell r="J40">
            <v>1326.9849853515625</v>
          </cell>
          <cell r="K40">
            <v>2070.6630859375</v>
          </cell>
          <cell r="L40">
            <v>864.15899658203125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805.37799072265625</v>
          </cell>
          <cell r="I41">
            <v>554.7650146484375</v>
          </cell>
          <cell r="J41">
            <v>521.22100830078125</v>
          </cell>
          <cell r="K41">
            <v>1129.2840576171875</v>
          </cell>
          <cell r="L41">
            <v>483.54501342773438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134.968994140625</v>
          </cell>
          <cell r="I42">
            <v>193.94999694824219</v>
          </cell>
          <cell r="J42">
            <v>269.79598999023438</v>
          </cell>
          <cell r="K42">
            <v>102.50599670410156</v>
          </cell>
          <cell r="L42">
            <v>242.29600524902344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278.97299194335938</v>
          </cell>
          <cell r="I44">
            <v>209.09599304199219</v>
          </cell>
          <cell r="J44">
            <v>168.60200500488281</v>
          </cell>
          <cell r="K44">
            <v>362.08700561523438</v>
          </cell>
          <cell r="L44">
            <v>497.63400268554688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257.24899291992188</v>
          </cell>
          <cell r="L45">
            <v>373.40798950195313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105.2239990234375</v>
          </cell>
          <cell r="I47">
            <v>151.093994140625</v>
          </cell>
          <cell r="J47">
            <v>159.09100341796875</v>
          </cell>
          <cell r="K47">
            <v>418.29400634765625</v>
          </cell>
          <cell r="L47">
            <v>543.4730224609375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118.2760009765625</v>
          </cell>
          <cell r="I49">
            <v>69.371002197265625</v>
          </cell>
          <cell r="J49">
            <v>45.701000213623047</v>
          </cell>
          <cell r="K49">
            <v>41.506999969482422</v>
          </cell>
          <cell r="L49">
            <v>-9.7259998321533203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-8.7659997940063477</v>
          </cell>
          <cell r="I50">
            <v>4.9829998016357422</v>
          </cell>
          <cell r="J50">
            <v>-1.8370000123977661</v>
          </cell>
          <cell r="K50">
            <v>12.923999786376953</v>
          </cell>
          <cell r="L50">
            <v>-7.754000186920166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257.35699462890625</v>
          </cell>
          <cell r="I52">
            <v>357.24398803710938</v>
          </cell>
          <cell r="J52">
            <v>420.0780029296875</v>
          </cell>
          <cell r="K52">
            <v>397.385009765625</v>
          </cell>
          <cell r="L52">
            <v>178.26100158691406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465.73599243164063</v>
          </cell>
          <cell r="I53">
            <v>75.214996337890625</v>
          </cell>
          <cell r="J53">
            <v>103.21099853515625</v>
          </cell>
          <cell r="K53">
            <v>174.22999572753906</v>
          </cell>
          <cell r="L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881.70697021484375</v>
          </cell>
          <cell r="I56">
            <v>789.80999755859375</v>
          </cell>
          <cell r="J56">
            <v>792.2760009765625</v>
          </cell>
          <cell r="K56">
            <v>1305.3380126953125</v>
          </cell>
          <cell r="L56">
            <v>938.8389892578125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262.76199340820313</v>
          </cell>
          <cell r="I57">
            <v>213.39399719238281</v>
          </cell>
          <cell r="J57">
            <v>356.61300659179688</v>
          </cell>
          <cell r="K57">
            <v>586.63397216796875</v>
          </cell>
          <cell r="L57">
            <v>346.21798706054688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229.28799438476563</v>
          </cell>
          <cell r="I58">
            <v>328.47100830078125</v>
          </cell>
          <cell r="J58">
            <v>289.40798950195313</v>
          </cell>
          <cell r="K58">
            <v>450.01699829101563</v>
          </cell>
          <cell r="L58">
            <v>212.02099609375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125.76799774169922</v>
          </cell>
          <cell r="I59">
            <v>63.479000091552734</v>
          </cell>
          <cell r="J59">
            <v>75.817001342773438</v>
          </cell>
          <cell r="K59">
            <v>23.749000549316406</v>
          </cell>
          <cell r="L59">
            <v>9.074000358581543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1546.696044921875</v>
          </cell>
          <cell r="I60">
            <v>1788.0450439453125</v>
          </cell>
          <cell r="J60">
            <v>2154.5009765625</v>
          </cell>
          <cell r="K60">
            <v>2508.18798828125</v>
          </cell>
          <cell r="L60">
            <v>1025.969970703125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847.4959716796875</v>
          </cell>
          <cell r="I61">
            <v>966.0830078125</v>
          </cell>
          <cell r="J61">
            <v>1255.3800048828125</v>
          </cell>
          <cell r="K61">
            <v>1686.4110107421875</v>
          </cell>
          <cell r="L61">
            <v>943.06097412109375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21.003999710083008</v>
          </cell>
          <cell r="I62">
            <v>24.621000289916992</v>
          </cell>
          <cell r="J62">
            <v>35.297000885009766</v>
          </cell>
          <cell r="K62">
            <v>79.155998229980469</v>
          </cell>
          <cell r="L62">
            <v>37.384998321533203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203.98199462890625</v>
          </cell>
          <cell r="I63">
            <v>344.02700805664063</v>
          </cell>
          <cell r="J63">
            <v>405.43099975585938</v>
          </cell>
          <cell r="K63">
            <v>671.10400390625</v>
          </cell>
          <cell r="L63">
            <v>410.95901489257813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32.141998291015625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4.9169998168945313</v>
          </cell>
          <cell r="I65">
            <v>7.3629999160766602</v>
          </cell>
          <cell r="J65">
            <v>39.451999664306641</v>
          </cell>
          <cell r="K65">
            <v>14.020000457763672</v>
          </cell>
          <cell r="L65">
            <v>20.577999114990234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203.27299499511719</v>
          </cell>
          <cell r="I66">
            <v>460.22799682617188</v>
          </cell>
          <cell r="J66">
            <v>636.47998046875</v>
          </cell>
          <cell r="K66">
            <v>1085.239013671875</v>
          </cell>
          <cell r="L66">
            <v>576.843994140625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154.53900146484375</v>
          </cell>
          <cell r="I67">
            <v>183.23300170898438</v>
          </cell>
          <cell r="J67">
            <v>260.8699951171875</v>
          </cell>
          <cell r="K67">
            <v>308.02499389648438</v>
          </cell>
          <cell r="L67">
            <v>174.65499877929688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871.114013671875</v>
          </cell>
          <cell r="I68">
            <v>358.49899291992188</v>
          </cell>
          <cell r="J68">
            <v>414.9010009765625</v>
          </cell>
          <cell r="K68">
            <v>506.25601196289063</v>
          </cell>
          <cell r="L68">
            <v>286.07501220703125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101.05999755859375</v>
          </cell>
          <cell r="I69">
            <v>32.608001708984375</v>
          </cell>
          <cell r="J69">
            <v>0.14800000190734863</v>
          </cell>
          <cell r="K69">
            <v>2.199999988079071E-2</v>
          </cell>
          <cell r="L69">
            <v>7.3000001907348633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345.11199951171875</v>
          </cell>
          <cell r="I70">
            <v>521.24298095703125</v>
          </cell>
          <cell r="J70">
            <v>781.32598876953125</v>
          </cell>
          <cell r="K70">
            <v>1184.761962890625</v>
          </cell>
          <cell r="L70">
            <v>519.17498779296875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60.657001495361328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435.09201049804688</v>
          </cell>
          <cell r="I72">
            <v>602.9210205078125</v>
          </cell>
          <cell r="J72">
            <v>603.8909912109375</v>
          </cell>
          <cell r="K72">
            <v>768.1729736328125</v>
          </cell>
          <cell r="L72">
            <v>516.58502197265625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101.87000274658203</v>
          </cell>
          <cell r="I74">
            <v>63.867000579833984</v>
          </cell>
          <cell r="J74">
            <v>55.772998809814453</v>
          </cell>
          <cell r="K74">
            <v>60.917999267578125</v>
          </cell>
          <cell r="L74">
            <v>31.923999786376953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316.10198974609375</v>
          </cell>
          <cell r="I76">
            <v>403.64801025390625</v>
          </cell>
          <cell r="J76">
            <v>518.85498046875</v>
          </cell>
          <cell r="K76">
            <v>800.68597412109375</v>
          </cell>
          <cell r="L76">
            <v>306.69900512695313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17.620000839233398</v>
          </cell>
          <cell r="I78">
            <v>2.7439999580383301</v>
          </cell>
          <cell r="J78">
            <v>2.753000020980835</v>
          </cell>
          <cell r="K78">
            <v>800.68597412109375</v>
          </cell>
          <cell r="L78">
            <v>306.69900512695313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18.958000183105469</v>
          </cell>
          <cell r="I79">
            <v>40.21099853515625</v>
          </cell>
          <cell r="J79">
            <v>124.11799621582031</v>
          </cell>
          <cell r="K79">
            <v>305.88900756835938</v>
          </cell>
          <cell r="L79">
            <v>3.6679999828338623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1035.5489501953125</v>
          </cell>
          <cell r="I80">
            <v>1336.6109619140625</v>
          </cell>
          <cell r="J80">
            <v>1395.406005859375</v>
          </cell>
          <cell r="K80">
            <v>1724.81103515625</v>
          </cell>
          <cell r="L80">
            <v>888.48602294921875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10.13599967956543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344.19100952148438</v>
          </cell>
          <cell r="I82">
            <v>365.47198486328125</v>
          </cell>
          <cell r="J82">
            <v>351.17401123046875</v>
          </cell>
          <cell r="K82">
            <v>343.88800048828125</v>
          </cell>
          <cell r="L82">
            <v>345.3800048828125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0.75</v>
          </cell>
          <cell r="I83">
            <v>0.98000001907348633</v>
          </cell>
          <cell r="J83">
            <v>1.2000000476837158</v>
          </cell>
          <cell r="K83">
            <v>1.0900000333786011</v>
          </cell>
          <cell r="L83">
            <v>0.51999998092651367</v>
          </cell>
        </row>
        <row r="84">
          <cell r="D84">
            <v>386.5</v>
          </cell>
        </row>
        <row r="85">
          <cell r="D85" t="e">
            <v>#REF!</v>
          </cell>
        </row>
        <row r="86">
          <cell r="D86">
            <v>0</v>
          </cell>
        </row>
        <row r="87">
          <cell r="D87" t="str">
            <v>COMP BEBIDAS AMERICAS - ADR</v>
          </cell>
        </row>
        <row r="88">
          <cell r="D88" t="str">
            <v>Y00</v>
          </cell>
        </row>
      </sheetData>
      <sheetData sheetId="4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 PERMISSIONÁRIOS"/>
      <sheetName val="PARÂMETROS DE CUSTO"/>
      <sheetName val="PARÂMETROS OUTRAS RECEITAS"/>
      <sheetName val="TEATRO"/>
      <sheetName val="Restaurante"/>
      <sheetName val="Café"/>
      <sheetName val="Loja de conveniencia"/>
      <sheetName val="Sala de vinhos"/>
      <sheetName val="Coworking"/>
      <sheetName val=" Outras receitas"/>
      <sheetName val="Atividades culturais"/>
      <sheetName val="Base de custos por atividade"/>
      <sheetName val="Ocupação"/>
      <sheetName val="ODEON_v4"/>
    </sheetNames>
    <definedNames>
      <definedName name="Header1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ECUAVINORT"/>
      <sheetName val="ECUAVINORT (2)"/>
      <sheetName val="DIARIOS NEC 17"/>
      <sheetName val="DIARIOS P#4"/>
      <sheetName val="DIARIOS P#5"/>
      <sheetName val="DIARIOS P#6"/>
      <sheetName val="DIARIOS P#7"/>
      <sheetName val="DIARIOS P#8"/>
    </sheetNames>
    <sheetDataSet>
      <sheetData sheetId="0">
        <row r="3">
          <cell r="A3">
            <v>1</v>
          </cell>
          <cell r="B3" t="str">
            <v>MOCHASA</v>
          </cell>
        </row>
        <row r="4">
          <cell r="A4" t="str">
            <v xml:space="preserve"> </v>
          </cell>
        </row>
        <row r="5">
          <cell r="A5" t="str">
            <v>1109</v>
          </cell>
          <cell r="B5" t="str">
            <v>VALORES TRANSITORIOS</v>
          </cell>
        </row>
        <row r="6">
          <cell r="A6" t="str">
            <v>1110</v>
          </cell>
          <cell r="B6" t="str">
            <v xml:space="preserve"> DEPOSITOS EN TRANSITO</v>
          </cell>
        </row>
        <row r="7">
          <cell r="A7" t="str">
            <v>1111</v>
          </cell>
          <cell r="B7" t="str">
            <v xml:space="preserve"> PAYMENTS</v>
          </cell>
        </row>
        <row r="8">
          <cell r="A8" t="str">
            <v>1113</v>
          </cell>
          <cell r="B8" t="str">
            <v xml:space="preserve"> ABN AMRO BANK</v>
          </cell>
        </row>
        <row r="9">
          <cell r="A9" t="str">
            <v>1114</v>
          </cell>
          <cell r="B9" t="str">
            <v xml:space="preserve"> BANCO POPULAR SUPER NOW $</v>
          </cell>
        </row>
        <row r="10">
          <cell r="A10" t="str">
            <v>1115</v>
          </cell>
          <cell r="B10" t="str">
            <v xml:space="preserve"> BANCO POPULAR IMPUESTO</v>
          </cell>
        </row>
        <row r="11">
          <cell r="A11" t="str">
            <v>1116</v>
          </cell>
          <cell r="B11" t="str">
            <v>PRODUBANCO</v>
          </cell>
        </row>
        <row r="12">
          <cell r="A12" t="str">
            <v>1117</v>
          </cell>
          <cell r="B12" t="str">
            <v xml:space="preserve"> BANCO DEL PICHINCHA</v>
          </cell>
        </row>
        <row r="13">
          <cell r="A13" t="str">
            <v>1118</v>
          </cell>
          <cell r="B13" t="str">
            <v xml:space="preserve"> BANCO CITIBANK</v>
          </cell>
        </row>
        <row r="14">
          <cell r="A14" t="str">
            <v>1119</v>
          </cell>
          <cell r="B14" t="str">
            <v>DIBSA</v>
          </cell>
        </row>
        <row r="15">
          <cell r="A15" t="str">
            <v>1120</v>
          </cell>
          <cell r="B15" t="str">
            <v xml:space="preserve"> BANCO FILANBANCO US.$</v>
          </cell>
        </row>
        <row r="16">
          <cell r="A16" t="str">
            <v>1121</v>
          </cell>
          <cell r="B16" t="str">
            <v xml:space="preserve"> BANCO PACIFICO</v>
          </cell>
        </row>
        <row r="17">
          <cell r="A17" t="str">
            <v>1122</v>
          </cell>
          <cell r="B17" t="str">
            <v>CONTIVENTAS</v>
          </cell>
        </row>
        <row r="18">
          <cell r="A18" t="str">
            <v>1123</v>
          </cell>
          <cell r="B18" t="str">
            <v xml:space="preserve"> BANCO FILANBANCO</v>
          </cell>
        </row>
        <row r="19">
          <cell r="A19" t="str">
            <v>1124</v>
          </cell>
          <cell r="B19" t="str">
            <v xml:space="preserve"> BANCO POPULAR</v>
          </cell>
        </row>
        <row r="20">
          <cell r="A20" t="str">
            <v>1125</v>
          </cell>
          <cell r="B20" t="str">
            <v>BANCO BOLIVARIANO</v>
          </cell>
        </row>
        <row r="21">
          <cell r="A21" t="str">
            <v>1126</v>
          </cell>
          <cell r="B21" t="str">
            <v xml:space="preserve"> CITIBANK US$</v>
          </cell>
        </row>
        <row r="22">
          <cell r="A22" t="str">
            <v>1127.1</v>
          </cell>
          <cell r="B22" t="str">
            <v xml:space="preserve"> ABN AMRO BANK IMPUESTOS</v>
          </cell>
        </row>
        <row r="23">
          <cell r="A23" t="str">
            <v>1136</v>
          </cell>
          <cell r="B23" t="str">
            <v>CETIFICADOS DE DEPOSITOS</v>
          </cell>
        </row>
        <row r="24">
          <cell r="A24" t="str">
            <v>1211</v>
          </cell>
          <cell r="B24" t="str">
            <v xml:space="preserve"> CLIENTE</v>
          </cell>
        </row>
        <row r="25">
          <cell r="A25" t="str">
            <v>1272</v>
          </cell>
          <cell r="B25" t="str">
            <v xml:space="preserve"> PROVICION CUENTAS MALAS</v>
          </cell>
        </row>
        <row r="26">
          <cell r="A26" t="str">
            <v>1311</v>
          </cell>
          <cell r="B26" t="str">
            <v xml:space="preserve"> DIBSA</v>
          </cell>
        </row>
        <row r="27">
          <cell r="A27" t="str">
            <v>1315</v>
          </cell>
          <cell r="B27" t="str">
            <v>REYVENTAS</v>
          </cell>
        </row>
        <row r="28">
          <cell r="A28" t="str">
            <v>1316</v>
          </cell>
          <cell r="B28" t="str">
            <v>GRANPORSA</v>
          </cell>
        </row>
        <row r="29">
          <cell r="A29" t="str">
            <v>1320</v>
          </cell>
          <cell r="B29" t="str">
            <v xml:space="preserve"> ECUAVINORT</v>
          </cell>
        </row>
        <row r="30">
          <cell r="A30" t="str">
            <v>1411</v>
          </cell>
          <cell r="B30" t="str">
            <v>MATERIAS PRIMA</v>
          </cell>
        </row>
        <row r="31">
          <cell r="A31" t="str">
            <v>1411.1</v>
          </cell>
          <cell r="B31" t="str">
            <v xml:space="preserve"> INVENTARIO EN TRANSITO</v>
          </cell>
        </row>
        <row r="32">
          <cell r="A32" t="str">
            <v>1414</v>
          </cell>
          <cell r="B32" t="str">
            <v xml:space="preserve"> HARINAS Y SUBPRODUCTOS</v>
          </cell>
        </row>
        <row r="33">
          <cell r="A33" t="str">
            <v>1417</v>
          </cell>
          <cell r="B33" t="str">
            <v>INVENTARIO DIESEL</v>
          </cell>
        </row>
        <row r="34">
          <cell r="A34" t="str">
            <v>1417.1</v>
          </cell>
          <cell r="B34" t="str">
            <v>INVENTARIO GASOLINA</v>
          </cell>
        </row>
        <row r="35">
          <cell r="A35" t="str">
            <v>1420</v>
          </cell>
          <cell r="B35" t="str">
            <v xml:space="preserve"> INVENTARIOS DE REPUESTO</v>
          </cell>
        </row>
        <row r="36">
          <cell r="A36" t="str">
            <v>1421.010</v>
          </cell>
          <cell r="B36" t="str">
            <v xml:space="preserve"> GARCIVEL</v>
          </cell>
        </row>
        <row r="37">
          <cell r="A37" t="str">
            <v>1421.041</v>
          </cell>
          <cell r="B37" t="str">
            <v xml:space="preserve"> CERVECERIA NACIONAL</v>
          </cell>
        </row>
        <row r="38">
          <cell r="A38" t="str">
            <v>1421.055</v>
          </cell>
          <cell r="B38" t="str">
            <v>FERTILIZANTES AGRICOLAS</v>
          </cell>
        </row>
        <row r="39">
          <cell r="A39" t="str">
            <v>1441.005</v>
          </cell>
          <cell r="B39" t="str">
            <v>C5/00 FEED ADITIVE COMPENDIUN</v>
          </cell>
        </row>
        <row r="40">
          <cell r="A40" t="str">
            <v>1441.017</v>
          </cell>
          <cell r="B40" t="str">
            <v>C17/99 PASTA DE SOYA</v>
          </cell>
        </row>
        <row r="41">
          <cell r="A41" t="str">
            <v>1441.033</v>
          </cell>
          <cell r="B41" t="str">
            <v>SENSOR OXIGENO</v>
          </cell>
        </row>
        <row r="42">
          <cell r="A42" t="str">
            <v>1451</v>
          </cell>
          <cell r="B42" t="str">
            <v>SEGUROS NO VENCIDOS</v>
          </cell>
        </row>
        <row r="43">
          <cell r="A43" t="str">
            <v>1450</v>
          </cell>
          <cell r="B43" t="str">
            <v>OTROS GASTOS PREPAGADOS</v>
          </cell>
        </row>
        <row r="44">
          <cell r="A44" t="str">
            <v>1453</v>
          </cell>
          <cell r="B44" t="str">
            <v xml:space="preserve"> IMPUESTO TRIBUTARIO PAGADO</v>
          </cell>
        </row>
        <row r="45">
          <cell r="A45" t="str">
            <v>1453.001</v>
          </cell>
          <cell r="B45" t="str">
            <v xml:space="preserve"> IMPUESTO TRIBUTARIO CLIENTES</v>
          </cell>
        </row>
        <row r="46">
          <cell r="A46" t="str">
            <v>1454</v>
          </cell>
          <cell r="B46" t="str">
            <v>IMPUESTOS PREPAGADOS</v>
          </cell>
        </row>
        <row r="47">
          <cell r="A47" t="str">
            <v>1455</v>
          </cell>
          <cell r="B47" t="str">
            <v>CARGOS DIFERIDOS</v>
          </cell>
        </row>
        <row r="48">
          <cell r="A48" t="str">
            <v>1456.001</v>
          </cell>
          <cell r="B48" t="str">
            <v>CALDEROS &amp; CONTROL</v>
          </cell>
        </row>
        <row r="49">
          <cell r="A49" t="str">
            <v>1456.003</v>
          </cell>
          <cell r="B49" t="str">
            <v>IMAGROSA</v>
          </cell>
        </row>
        <row r="50">
          <cell r="A50" t="str">
            <v>1456.005</v>
          </cell>
          <cell r="B50" t="str">
            <v>ING. EDUARDO CAICEDO</v>
          </cell>
        </row>
        <row r="51">
          <cell r="A51" t="str">
            <v>1456.007</v>
          </cell>
          <cell r="B51" t="str">
            <v>AFABA</v>
          </cell>
        </row>
        <row r="52">
          <cell r="A52" t="str">
            <v>1456.010</v>
          </cell>
          <cell r="B52" t="str">
            <v>FALCONI ENRIQUE</v>
          </cell>
        </row>
        <row r="53">
          <cell r="A53" t="str">
            <v>1456.012</v>
          </cell>
          <cell r="B53" t="str">
            <v>CHAVEZ LLORENTY MERCEDES</v>
          </cell>
        </row>
        <row r="54">
          <cell r="A54" t="str">
            <v>1456.016</v>
          </cell>
          <cell r="B54" t="str">
            <v>ALVAREZ TANYA</v>
          </cell>
        </row>
        <row r="55">
          <cell r="A55" t="str">
            <v>1456.018</v>
          </cell>
          <cell r="B55" t="str">
            <v>CARDENAS DANILO</v>
          </cell>
        </row>
        <row r="56">
          <cell r="A56" t="str">
            <v>1456.019</v>
          </cell>
          <cell r="B56" t="str">
            <v>DE CROSBY CECILIA.</v>
          </cell>
        </row>
        <row r="57">
          <cell r="A57" t="str">
            <v>1456.031</v>
          </cell>
          <cell r="B57" t="str">
            <v>BASTIDAS HECTOR</v>
          </cell>
        </row>
        <row r="58">
          <cell r="A58" t="str">
            <v>1456.035</v>
          </cell>
          <cell r="B58" t="str">
            <v>VALERO&amp;OCHOA</v>
          </cell>
        </row>
        <row r="59">
          <cell r="A59" t="str">
            <v>1456.042</v>
          </cell>
          <cell r="B59" t="str">
            <v>OCTAVIO CASTRO</v>
          </cell>
        </row>
        <row r="60">
          <cell r="A60" t="str">
            <v>1456.032</v>
          </cell>
          <cell r="B60" t="str">
            <v>BANCO POPULAR $.</v>
          </cell>
        </row>
        <row r="61">
          <cell r="A61" t="str">
            <v>1456.046</v>
          </cell>
          <cell r="B61" t="str">
            <v xml:space="preserve"> CONTINENTAL MILLING</v>
          </cell>
        </row>
        <row r="62">
          <cell r="A62" t="str">
            <v>1456.057</v>
          </cell>
          <cell r="B62" t="str">
            <v>AB.ROSA ESTRELLA(F.ZAMBRANO)</v>
          </cell>
        </row>
        <row r="63">
          <cell r="A63" t="str">
            <v>1456.058</v>
          </cell>
          <cell r="B63" t="str">
            <v>AB.ROSA ESTRELLA(A.BALDA)</v>
          </cell>
        </row>
        <row r="64">
          <cell r="A64" t="str">
            <v>1456.059</v>
          </cell>
          <cell r="B64" t="str">
            <v>AB.ROSA ESTRELLA(F.ALAVA)</v>
          </cell>
        </row>
        <row r="65">
          <cell r="A65" t="str">
            <v>1456.060</v>
          </cell>
          <cell r="B65" t="str">
            <v>AB.ROSA ESTRELLA(J.VARGAS)</v>
          </cell>
        </row>
        <row r="66">
          <cell r="A66" t="str">
            <v>1456.061</v>
          </cell>
          <cell r="B66" t="str">
            <v>RODRIGUEZ DARWIN</v>
          </cell>
        </row>
        <row r="67">
          <cell r="A67" t="str">
            <v>1456.063</v>
          </cell>
          <cell r="B67" t="str">
            <v>TRANSTOUR</v>
          </cell>
        </row>
        <row r="68">
          <cell r="A68" t="str">
            <v>1456.064</v>
          </cell>
          <cell r="B68" t="str">
            <v>AB.ESTRELLA(M.PALACIOS-M.MARAZITA)</v>
          </cell>
        </row>
        <row r="69">
          <cell r="A69" t="str">
            <v>1456.065</v>
          </cell>
          <cell r="B69" t="str">
            <v>RUIZ RAFAEL</v>
          </cell>
        </row>
        <row r="70">
          <cell r="A70" t="str">
            <v>1456.068</v>
          </cell>
          <cell r="B70" t="str">
            <v xml:space="preserve"> OTRAS CUENTAS POR COBRAR -VARIOS</v>
          </cell>
        </row>
        <row r="71">
          <cell r="A71" t="str">
            <v>1456.070</v>
          </cell>
          <cell r="B71" t="str">
            <v>SOTOMAYOR PEDRO</v>
          </cell>
        </row>
        <row r="72">
          <cell r="A72" t="str">
            <v>1456.091</v>
          </cell>
          <cell r="B72" t="str">
            <v>LALO TELLO</v>
          </cell>
        </row>
        <row r="73">
          <cell r="A73" t="str">
            <v>1456.095</v>
          </cell>
          <cell r="B73" t="str">
            <v>LOPEZ MARISOL</v>
          </cell>
        </row>
        <row r="74">
          <cell r="A74" t="str">
            <v>1456.096</v>
          </cell>
          <cell r="B74" t="str">
            <v>BELTRAN ARMANDO</v>
          </cell>
        </row>
        <row r="75">
          <cell r="A75" t="str">
            <v>1456.080</v>
          </cell>
          <cell r="B75" t="str">
            <v>CORPEI (IMPORTACIONES)</v>
          </cell>
        </row>
        <row r="76">
          <cell r="A76" t="str">
            <v>1456.098</v>
          </cell>
          <cell r="B76" t="str">
            <v>PAZMIÑO SANTIAGO</v>
          </cell>
        </row>
        <row r="77">
          <cell r="A77" t="str">
            <v>1456.100</v>
          </cell>
          <cell r="B77" t="str">
            <v>SCOTLAND CINDDY</v>
          </cell>
        </row>
        <row r="78">
          <cell r="A78" t="str">
            <v>1456.104</v>
          </cell>
          <cell r="B78" t="str">
            <v>PROD. Y SERV. INDUSTRIALES</v>
          </cell>
        </row>
        <row r="79">
          <cell r="A79" t="str">
            <v>1456.105</v>
          </cell>
          <cell r="B79" t="str">
            <v>VINUEZA BEATRIZ</v>
          </cell>
        </row>
        <row r="80">
          <cell r="A80" t="str">
            <v>1456.106</v>
          </cell>
          <cell r="B80" t="str">
            <v>PRADO CARLOS</v>
          </cell>
        </row>
        <row r="81">
          <cell r="A81" t="str">
            <v>1456.118</v>
          </cell>
          <cell r="B81" t="str">
            <v>SANTILLAN SONIA</v>
          </cell>
        </row>
        <row r="82">
          <cell r="A82" t="str">
            <v>1456.119</v>
          </cell>
          <cell r="B82" t="str">
            <v>SERRANO JAVIER</v>
          </cell>
        </row>
        <row r="83">
          <cell r="A83" t="str">
            <v>1456.120</v>
          </cell>
          <cell r="B83" t="str">
            <v xml:space="preserve"> CUADRILLA (SACOS)</v>
          </cell>
        </row>
        <row r="84">
          <cell r="A84" t="str">
            <v>1456.123</v>
          </cell>
          <cell r="B84" t="str">
            <v xml:space="preserve"> SALGADO MARIA ELENA</v>
          </cell>
        </row>
        <row r="85">
          <cell r="A85" t="str">
            <v>1456.133</v>
          </cell>
          <cell r="B85" t="str">
            <v>PINO HECTOR</v>
          </cell>
        </row>
        <row r="86">
          <cell r="A86" t="str">
            <v>1456.140</v>
          </cell>
          <cell r="B86" t="str">
            <v>HIDALGO KARINA</v>
          </cell>
        </row>
        <row r="87">
          <cell r="A87" t="str">
            <v>1456.141</v>
          </cell>
          <cell r="B87" t="str">
            <v>MORANTE JULIO</v>
          </cell>
        </row>
        <row r="88">
          <cell r="A88" t="str">
            <v>1456.144</v>
          </cell>
          <cell r="B88" t="str">
            <v>IGP. INTERNATIONAL GRAING PROG.</v>
          </cell>
        </row>
        <row r="89">
          <cell r="A89" t="str">
            <v>1456.146</v>
          </cell>
          <cell r="B89" t="str">
            <v>SOLIS ARTURO</v>
          </cell>
        </row>
        <row r="90">
          <cell r="A90" t="str">
            <v>1456.160</v>
          </cell>
          <cell r="B90" t="str">
            <v xml:space="preserve"> MOLIDOR</v>
          </cell>
        </row>
        <row r="91">
          <cell r="A91" t="str">
            <v>1456.166</v>
          </cell>
          <cell r="B91" t="str">
            <v>ZAMRANO ALEX</v>
          </cell>
        </row>
        <row r="92">
          <cell r="A92" t="str">
            <v>1456.171</v>
          </cell>
          <cell r="B92" t="str">
            <v>ESPINOZA MERCY</v>
          </cell>
        </row>
        <row r="93">
          <cell r="A93" t="str">
            <v>1456.176</v>
          </cell>
          <cell r="B93" t="str">
            <v>DE LA O ALAY PEDRO</v>
          </cell>
        </row>
        <row r="94">
          <cell r="A94" t="str">
            <v>1456.182</v>
          </cell>
          <cell r="B94" t="str">
            <v>YEPEZ PIZA MARIA ANGELICA</v>
          </cell>
        </row>
        <row r="95">
          <cell r="A95" t="str">
            <v>1456.183</v>
          </cell>
          <cell r="B95" t="str">
            <v>LLIGUISACA TOLEDO JORGE</v>
          </cell>
        </row>
        <row r="96">
          <cell r="A96" t="str">
            <v>1456.184</v>
          </cell>
          <cell r="B96" t="str">
            <v>PENDIENTE INTERCONPANY</v>
          </cell>
        </row>
        <row r="97">
          <cell r="A97" t="str">
            <v>1456.200</v>
          </cell>
          <cell r="B97" t="str">
            <v xml:space="preserve"> BANCO FILANBANCO (Cta. X Cobrar)</v>
          </cell>
        </row>
        <row r="98">
          <cell r="A98" t="str">
            <v>1456.210</v>
          </cell>
          <cell r="B98" t="str">
            <v>PALMA JACINTO=Hoja de Gastos.</v>
          </cell>
        </row>
        <row r="99">
          <cell r="A99" t="str">
            <v>1456.214</v>
          </cell>
          <cell r="B99" t="str">
            <v>MORANTE ELSY</v>
          </cell>
        </row>
        <row r="100">
          <cell r="A100" t="str">
            <v>1456.215</v>
          </cell>
          <cell r="B100" t="str">
            <v xml:space="preserve"> PRADO CARLOS =Hoja Gastos</v>
          </cell>
        </row>
        <row r="101">
          <cell r="A101" t="str">
            <v>1456.216</v>
          </cell>
          <cell r="B101" t="str">
            <v xml:space="preserve"> SANCHEZ LUIS =Hoja Gastos</v>
          </cell>
        </row>
        <row r="102">
          <cell r="A102" t="str">
            <v>1456.217</v>
          </cell>
          <cell r="B102" t="str">
            <v xml:space="preserve"> GARCIA CARLOS =Hoja Gastos</v>
          </cell>
        </row>
        <row r="103">
          <cell r="A103" t="str">
            <v>1456.218</v>
          </cell>
          <cell r="B103" t="str">
            <v xml:space="preserve"> PAZMIÑO SANTIAGO =Hoja Gastos</v>
          </cell>
        </row>
        <row r="104">
          <cell r="A104" t="str">
            <v>1456.219</v>
          </cell>
          <cell r="B104" t="str">
            <v>CEVALLOS FERNANDO= Hoja de Gastos</v>
          </cell>
        </row>
        <row r="105">
          <cell r="A105" t="str">
            <v>1456.222</v>
          </cell>
          <cell r="B105" t="str">
            <v xml:space="preserve"> ARMANDO BELTRAN =Hoja Gastos</v>
          </cell>
        </row>
        <row r="106">
          <cell r="A106" t="str">
            <v>1456.223</v>
          </cell>
          <cell r="B106" t="str">
            <v xml:space="preserve"> BASTIDAS HECTOR =Hoja Gastos</v>
          </cell>
        </row>
        <row r="107">
          <cell r="A107" t="str">
            <v>1456.224</v>
          </cell>
          <cell r="B107" t="str">
            <v xml:space="preserve"> PINO HECTOR =Hoja Gastos</v>
          </cell>
        </row>
        <row r="108">
          <cell r="A108" t="str">
            <v>1456.225</v>
          </cell>
          <cell r="B108" t="str">
            <v>ALVEAR JACINTO =Hoja de Gastos</v>
          </cell>
        </row>
        <row r="109">
          <cell r="A109" t="str">
            <v>1456.226</v>
          </cell>
          <cell r="B109" t="str">
            <v>ZAMBRANO ALEX =Hoja de Gastos</v>
          </cell>
        </row>
        <row r="110">
          <cell r="A110" t="str">
            <v>1456.237</v>
          </cell>
          <cell r="B110" t="str">
            <v xml:space="preserve"> RODRIGUEZ DARWING =Hoja Gastos</v>
          </cell>
        </row>
        <row r="111">
          <cell r="A111" t="str">
            <v>1456.252</v>
          </cell>
          <cell r="B111" t="str">
            <v xml:space="preserve"> EXPORTACIONES 2000</v>
          </cell>
        </row>
        <row r="112">
          <cell r="A112" t="str">
            <v>1456.255</v>
          </cell>
          <cell r="B112" t="str">
            <v xml:space="preserve">ALVEAR JACINTO        </v>
          </cell>
        </row>
        <row r="113">
          <cell r="A113" t="str">
            <v>1456.307</v>
          </cell>
          <cell r="B113" t="str">
            <v>C 6/98 ERSA</v>
          </cell>
        </row>
        <row r="114">
          <cell r="A114" t="str">
            <v>1456.312</v>
          </cell>
          <cell r="B114" t="str">
            <v>OC 1/99 ALIMENTSA</v>
          </cell>
        </row>
        <row r="115">
          <cell r="A115" t="str">
            <v>1456.315</v>
          </cell>
          <cell r="B115" t="str">
            <v>OC 4/99 LIRIS</v>
          </cell>
        </row>
        <row r="116">
          <cell r="A116" t="str">
            <v>1456.316</v>
          </cell>
          <cell r="B116" t="str">
            <v>OC 5/99 PROMARISCO</v>
          </cell>
        </row>
        <row r="117">
          <cell r="A117" t="str">
            <v>1456.466</v>
          </cell>
          <cell r="B117" t="str">
            <v xml:space="preserve"> JAVIER SERRANO (Hoja de Gastos)</v>
          </cell>
        </row>
        <row r="118">
          <cell r="A118" t="str">
            <v>1471</v>
          </cell>
          <cell r="B118" t="str">
            <v xml:space="preserve"> PRESTAMOS A EMPLEADOS</v>
          </cell>
        </row>
        <row r="119">
          <cell r="A119" t="str">
            <v>1471.143</v>
          </cell>
          <cell r="B119" t="str">
            <v xml:space="preserve"> MILFO INTRIAGO</v>
          </cell>
        </row>
        <row r="120">
          <cell r="A120" t="str">
            <v>1471.201</v>
          </cell>
          <cell r="B120" t="str">
            <v xml:space="preserve"> CARLOS GUARANDA</v>
          </cell>
        </row>
        <row r="121">
          <cell r="A121" t="str">
            <v>1471.213</v>
          </cell>
          <cell r="B121" t="str">
            <v xml:space="preserve"> ROBINZZON FERNANDO</v>
          </cell>
        </row>
        <row r="122">
          <cell r="A122" t="str">
            <v>1471.214</v>
          </cell>
          <cell r="B122" t="str">
            <v xml:space="preserve"> CABRERA MANUEL</v>
          </cell>
        </row>
        <row r="123">
          <cell r="A123" t="str">
            <v>1471.320</v>
          </cell>
          <cell r="B123" t="str">
            <v>VELEZ MARTHA</v>
          </cell>
        </row>
        <row r="124">
          <cell r="A124" t="str">
            <v>1471.325</v>
          </cell>
          <cell r="B124" t="str">
            <v>SANCHEZ ZOILA</v>
          </cell>
        </row>
        <row r="125">
          <cell r="A125" t="str">
            <v>1471.338</v>
          </cell>
          <cell r="B125" t="str">
            <v>CAJAS MERCEDES</v>
          </cell>
        </row>
        <row r="126">
          <cell r="A126" t="str">
            <v>1471.339</v>
          </cell>
          <cell r="B126" t="str">
            <v>YAGUAL PILAR</v>
          </cell>
        </row>
        <row r="127">
          <cell r="A127" t="str">
            <v>1471.461</v>
          </cell>
          <cell r="B127" t="str">
            <v>FLORES SHIRLEY</v>
          </cell>
        </row>
        <row r="128">
          <cell r="A128" t="str">
            <v>1472</v>
          </cell>
          <cell r="B128" t="str">
            <v xml:space="preserve"> COMISARIATO</v>
          </cell>
        </row>
        <row r="129">
          <cell r="A129" t="str">
            <v>1472.141</v>
          </cell>
          <cell r="B129" t="str">
            <v>INSUASTE FRANCO GREGORIO</v>
          </cell>
        </row>
        <row r="130">
          <cell r="A130" t="str">
            <v>1472.191</v>
          </cell>
          <cell r="B130" t="str">
            <v>ZAMORA EDUARDO</v>
          </cell>
        </row>
        <row r="131">
          <cell r="A131" t="str">
            <v>1472.055</v>
          </cell>
          <cell r="B131" t="str">
            <v>ZAMBRANO JUAN</v>
          </cell>
        </row>
        <row r="132">
          <cell r="A132" t="str">
            <v>1472.116</v>
          </cell>
          <cell r="B132" t="str">
            <v>VIZUETA EDGAR</v>
          </cell>
        </row>
        <row r="133">
          <cell r="A133" t="str">
            <v>1472.415</v>
          </cell>
          <cell r="B133" t="str">
            <v>DIAZ JULHINO</v>
          </cell>
        </row>
        <row r="134">
          <cell r="A134" t="str">
            <v>1472.305</v>
          </cell>
          <cell r="B134" t="str">
            <v>PICON RICARDO</v>
          </cell>
        </row>
        <row r="135">
          <cell r="A135" t="str">
            <v>1472.320</v>
          </cell>
          <cell r="B135" t="str">
            <v>VELEZ MARTHA</v>
          </cell>
        </row>
        <row r="136">
          <cell r="A136" t="str">
            <v>1472.330</v>
          </cell>
          <cell r="B136" t="str">
            <v>CORTEZ WILSON</v>
          </cell>
        </row>
        <row r="137">
          <cell r="A137" t="str">
            <v>1472.334</v>
          </cell>
          <cell r="B137" t="str">
            <v>BARCO EZEQUIEL</v>
          </cell>
        </row>
        <row r="138">
          <cell r="A138" t="str">
            <v>1473</v>
          </cell>
          <cell r="B138" t="str">
            <v xml:space="preserve"> ANTICIPO DE SUELDO</v>
          </cell>
        </row>
        <row r="139">
          <cell r="A139" t="str">
            <v>1641.001</v>
          </cell>
          <cell r="B139" t="str">
            <v>CAR MC 2/99 NEW ENTRANCE PLANT.</v>
          </cell>
        </row>
        <row r="140">
          <cell r="A140" t="str">
            <v>1743</v>
          </cell>
          <cell r="B140" t="str">
            <v>CORPEI</v>
          </cell>
        </row>
        <row r="141">
          <cell r="A141" t="str">
            <v>2111</v>
          </cell>
          <cell r="B141" t="str">
            <v xml:space="preserve"> PROVEEDORES LOCALES</v>
          </cell>
        </row>
        <row r="142">
          <cell r="A142" t="str">
            <v>2113</v>
          </cell>
          <cell r="B142" t="str">
            <v>PASIVOS POR IMPORTACION</v>
          </cell>
        </row>
        <row r="143">
          <cell r="A143" t="str">
            <v>2113.008</v>
          </cell>
          <cell r="B143" t="str">
            <v>XEROX DEL ECUADOR</v>
          </cell>
        </row>
        <row r="144">
          <cell r="A144" t="str">
            <v>2112.011</v>
          </cell>
          <cell r="B144" t="str">
            <v>INTELNET</v>
          </cell>
        </row>
        <row r="145">
          <cell r="A145" t="str">
            <v>2112.012</v>
          </cell>
          <cell r="B145" t="str">
            <v>CAMRA DE INDUSTRIAS DE GUAYAQUIL</v>
          </cell>
        </row>
        <row r="146">
          <cell r="A146" t="str">
            <v>2171</v>
          </cell>
          <cell r="B146" t="str">
            <v>TELEFONO</v>
          </cell>
        </row>
        <row r="147">
          <cell r="A147" t="str">
            <v>2113.001</v>
          </cell>
          <cell r="B147" t="str">
            <v xml:space="preserve"> MOLIDOR (OPERATIVO)</v>
          </cell>
        </row>
        <row r="148">
          <cell r="A148" t="str">
            <v>2113.005</v>
          </cell>
          <cell r="B148" t="str">
            <v xml:space="preserve"> OTROS PAGOS FACTURAS PENDIENTES</v>
          </cell>
        </row>
        <row r="149">
          <cell r="A149" t="str">
            <v>2130</v>
          </cell>
          <cell r="B149" t="str">
            <v xml:space="preserve"> NOMINA FUNCIONARIOS</v>
          </cell>
        </row>
        <row r="150">
          <cell r="A150" t="str">
            <v>2131</v>
          </cell>
          <cell r="B150" t="str">
            <v xml:space="preserve"> NOMINAS EMPLEADOS</v>
          </cell>
        </row>
        <row r="151">
          <cell r="A151" t="str">
            <v>2131</v>
          </cell>
          <cell r="B151" t="str">
            <v xml:space="preserve"> NOMINA EMPLEADOS Y OBREROS</v>
          </cell>
        </row>
        <row r="152">
          <cell r="A152" t="str">
            <v>2141</v>
          </cell>
          <cell r="B152" t="str">
            <v>IECE</v>
          </cell>
        </row>
        <row r="153">
          <cell r="A153" t="str">
            <v>2141</v>
          </cell>
          <cell r="B153" t="str">
            <v>IECE</v>
          </cell>
        </row>
        <row r="154">
          <cell r="A154" t="str">
            <v>2142</v>
          </cell>
          <cell r="B154" t="str">
            <v xml:space="preserve"> SECAP</v>
          </cell>
        </row>
        <row r="155">
          <cell r="A155" t="str">
            <v>2143</v>
          </cell>
          <cell r="B155" t="str">
            <v xml:space="preserve"> APORTE PATRONAL IESS</v>
          </cell>
        </row>
        <row r="156">
          <cell r="A156" t="str">
            <v>2144</v>
          </cell>
          <cell r="B156" t="str">
            <v>FONDO DE RESERVA</v>
          </cell>
        </row>
        <row r="157">
          <cell r="A157" t="str">
            <v>2145</v>
          </cell>
          <cell r="B157" t="str">
            <v xml:space="preserve"> DECIMO TERCER SUELDO</v>
          </cell>
        </row>
        <row r="158">
          <cell r="A158" t="str">
            <v>2146</v>
          </cell>
          <cell r="B158" t="str">
            <v xml:space="preserve"> DECIMO CUARTO SUELDO</v>
          </cell>
        </row>
        <row r="159">
          <cell r="A159" t="str">
            <v>2147</v>
          </cell>
          <cell r="B159" t="str">
            <v xml:space="preserve"> DECIMO QUINTO SUELDO</v>
          </cell>
        </row>
        <row r="160">
          <cell r="A160" t="str">
            <v>2151</v>
          </cell>
          <cell r="B160" t="str">
            <v xml:space="preserve"> IMPUESTO A LA RENTA EMPLEADOS</v>
          </cell>
        </row>
        <row r="161">
          <cell r="A161" t="str">
            <v>2162</v>
          </cell>
          <cell r="B161" t="str">
            <v xml:space="preserve"> APORTE INDIVIDUAL</v>
          </cell>
        </row>
        <row r="162">
          <cell r="A162" t="str">
            <v>2164</v>
          </cell>
          <cell r="B162" t="str">
            <v xml:space="preserve"> PRESTAMOS AL IESS</v>
          </cell>
        </row>
        <row r="163">
          <cell r="A163" t="str">
            <v>2167</v>
          </cell>
          <cell r="B163" t="str">
            <v>OTROS</v>
          </cell>
        </row>
        <row r="164">
          <cell r="A164" t="str">
            <v>2168</v>
          </cell>
          <cell r="B164" t="str">
            <v>AUDITORIA</v>
          </cell>
        </row>
        <row r="165">
          <cell r="A165" t="str">
            <v>2169</v>
          </cell>
          <cell r="B165" t="str">
            <v>EMPRESA ELECTRICA DEL ECUADOR</v>
          </cell>
        </row>
        <row r="166">
          <cell r="A166" t="str">
            <v>2174</v>
          </cell>
          <cell r="B166" t="str">
            <v>CONTRIBUCIONES CAPITAL EN GIRO</v>
          </cell>
        </row>
        <row r="167">
          <cell r="A167" t="str">
            <v>2173</v>
          </cell>
          <cell r="B167" t="str">
            <v>SUPERINTENDIENCIA DE COPAÑIAS</v>
          </cell>
        </row>
        <row r="168">
          <cell r="A168" t="str">
            <v>2189</v>
          </cell>
          <cell r="B168" t="str">
            <v>CLARA SUAREZ</v>
          </cell>
        </row>
        <row r="169">
          <cell r="A169" t="str">
            <v>2190</v>
          </cell>
          <cell r="B169" t="str">
            <v>FIN DE AÑO</v>
          </cell>
        </row>
        <row r="170">
          <cell r="A170" t="str">
            <v>2192</v>
          </cell>
          <cell r="B170" t="str">
            <v>INTERAMA 5%</v>
          </cell>
        </row>
        <row r="171">
          <cell r="A171" t="str">
            <v>2412</v>
          </cell>
          <cell r="B171" t="str">
            <v xml:space="preserve"> MOLIDOR (FINANCIAMIENTO)</v>
          </cell>
        </row>
        <row r="172">
          <cell r="A172" t="str">
            <v>2414</v>
          </cell>
          <cell r="B172" t="str">
            <v xml:space="preserve"> GRANADASA</v>
          </cell>
        </row>
        <row r="173">
          <cell r="A173" t="str">
            <v>2415</v>
          </cell>
          <cell r="B173" t="str">
            <v>CONTINENTAL MILLING CORP</v>
          </cell>
        </row>
        <row r="174">
          <cell r="A174" t="str">
            <v>2417</v>
          </cell>
          <cell r="B174" t="str">
            <v xml:space="preserve"> SEABOARD</v>
          </cell>
        </row>
        <row r="175">
          <cell r="A175" t="str">
            <v>2416</v>
          </cell>
          <cell r="B175" t="str">
            <v xml:space="preserve"> BANCO FILANBANCO</v>
          </cell>
        </row>
        <row r="176">
          <cell r="A176" t="str">
            <v>2418</v>
          </cell>
          <cell r="B176" t="str">
            <v xml:space="preserve"> ECUAVINORT</v>
          </cell>
        </row>
        <row r="177">
          <cell r="A177" t="str">
            <v>2419</v>
          </cell>
          <cell r="B177" t="str">
            <v xml:space="preserve"> MOLIDOR (FINANCIAMIENTO US$)</v>
          </cell>
        </row>
        <row r="178">
          <cell r="A178" t="str">
            <v>2562.001</v>
          </cell>
          <cell r="B178" t="str">
            <v xml:space="preserve"> IMPTO. TRIBUTARIO  1%</v>
          </cell>
        </row>
        <row r="179">
          <cell r="A179" t="str">
            <v>2562.002</v>
          </cell>
          <cell r="B179" t="str">
            <v xml:space="preserve"> IMPTO. TRIBUTARIO  2%</v>
          </cell>
        </row>
        <row r="180">
          <cell r="A180" t="str">
            <v>2562.003</v>
          </cell>
          <cell r="B180" t="str">
            <v xml:space="preserve"> IMPTO. TRIBUTARIO  3%</v>
          </cell>
        </row>
        <row r="181">
          <cell r="A181" t="str">
            <v>2562.004</v>
          </cell>
          <cell r="B181" t="str">
            <v xml:space="preserve"> IMPTO. TRIBUTARIO  4%</v>
          </cell>
        </row>
        <row r="182">
          <cell r="A182" t="str">
            <v>2562.005</v>
          </cell>
          <cell r="B182" t="str">
            <v xml:space="preserve"> IMPTO. TRIBUTARIO  5%</v>
          </cell>
        </row>
        <row r="183">
          <cell r="A183" t="str">
            <v>2562.007</v>
          </cell>
          <cell r="B183" t="str">
            <v xml:space="preserve"> IMPTO. TRIBUTARIO  7%</v>
          </cell>
        </row>
        <row r="184">
          <cell r="A184" t="str">
            <v>2562.008</v>
          </cell>
          <cell r="B184" t="str">
            <v xml:space="preserve"> IMPTO. TRIBUTARIO  8%</v>
          </cell>
        </row>
        <row r="185">
          <cell r="A185" t="str">
            <v>2562.010</v>
          </cell>
          <cell r="B185" t="str">
            <v xml:space="preserve"> IMPTO. TRIBUTARIO  1/1000%</v>
          </cell>
        </row>
        <row r="186">
          <cell r="A186" t="str">
            <v>2562.011</v>
          </cell>
          <cell r="B186" t="str">
            <v xml:space="preserve"> IMPUESTO IVA 30%</v>
          </cell>
        </row>
        <row r="187">
          <cell r="A187" t="str">
            <v>2562.012</v>
          </cell>
          <cell r="B187" t="str">
            <v xml:space="preserve"> 12% IVA  (Otras Ventas)</v>
          </cell>
        </row>
        <row r="188">
          <cell r="A188" t="str">
            <v>2562.013</v>
          </cell>
          <cell r="B188" t="str">
            <v xml:space="preserve"> IMPUESTO IVA 70%</v>
          </cell>
        </row>
        <row r="189">
          <cell r="A189" t="str">
            <v>2562.014</v>
          </cell>
          <cell r="B189" t="str">
            <v xml:space="preserve"> IMPUESTO IVA 100%</v>
          </cell>
        </row>
        <row r="190">
          <cell r="A190" t="str">
            <v>2562.099</v>
          </cell>
          <cell r="B190" t="str">
            <v xml:space="preserve"> IMPTO. TRIBUTARIO COBRADO</v>
          </cell>
        </row>
        <row r="191">
          <cell r="A191" t="str">
            <v>2821</v>
          </cell>
          <cell r="B191" t="str">
            <v xml:space="preserve"> JUBILACION PATRONAL</v>
          </cell>
        </row>
        <row r="192">
          <cell r="A192" t="str">
            <v>2823</v>
          </cell>
          <cell r="B192" t="str">
            <v xml:space="preserve"> BONIFICACION POR DESAHUCIO </v>
          </cell>
        </row>
        <row r="193">
          <cell r="A193" t="str">
            <v>5011.1</v>
          </cell>
          <cell r="B193" t="str">
            <v xml:space="preserve"> MATERIA PRIMA PRINCIPAL</v>
          </cell>
        </row>
        <row r="194">
          <cell r="A194" t="str">
            <v>5015.1</v>
          </cell>
          <cell r="B194" t="str">
            <v xml:space="preserve"> COSTO DE EMPAQUE</v>
          </cell>
        </row>
        <row r="195">
          <cell r="A195" t="str">
            <v>5016.3</v>
          </cell>
          <cell r="B195" t="str">
            <v xml:space="preserve"> COSTO HARINA Y SUBPRODUCTOS</v>
          </cell>
        </row>
        <row r="196">
          <cell r="A196" t="str">
            <v>6011.1</v>
          </cell>
          <cell r="B196" t="str">
            <v xml:space="preserve"> SUELDOS Y SALARIOS (Obreros)</v>
          </cell>
        </row>
        <row r="197">
          <cell r="A197" t="str">
            <v>6012.1</v>
          </cell>
          <cell r="B197" t="str">
            <v xml:space="preserve"> HORAS EXTRA  (Obreros)</v>
          </cell>
        </row>
        <row r="198">
          <cell r="A198" t="str">
            <v>6013.1</v>
          </cell>
          <cell r="B198" t="str">
            <v xml:space="preserve"> SERVICIOS PRESTADOS</v>
          </cell>
        </row>
        <row r="199">
          <cell r="A199" t="str">
            <v>6026.1</v>
          </cell>
          <cell r="B199" t="str">
            <v xml:space="preserve"> DECIMO TERCER SUELDO  (Obreros)</v>
          </cell>
        </row>
        <row r="200">
          <cell r="A200" t="str">
            <v>6027.1</v>
          </cell>
          <cell r="B200" t="str">
            <v xml:space="preserve"> DECIMO CUARTO SUELDO  (Obreros)</v>
          </cell>
        </row>
        <row r="201">
          <cell r="A201" t="str">
            <v>6028.1</v>
          </cell>
          <cell r="B201" t="str">
            <v xml:space="preserve"> DECIMO QUINTO SUELDO  (Obreros)</v>
          </cell>
        </row>
        <row r="202">
          <cell r="A202" t="str">
            <v>6029.1</v>
          </cell>
          <cell r="B202" t="str">
            <v xml:space="preserve"> VACACIONES (Obreros)</v>
          </cell>
        </row>
        <row r="203">
          <cell r="A203" t="str">
            <v>6030.1</v>
          </cell>
          <cell r="B203" t="str">
            <v xml:space="preserve"> FONDO RESERVA  (Obreros)</v>
          </cell>
        </row>
        <row r="204">
          <cell r="A204" t="str">
            <v>6031.1</v>
          </cell>
          <cell r="B204" t="str">
            <v xml:space="preserve">  APORTE PATRONAL (Obreros)</v>
          </cell>
        </row>
        <row r="205">
          <cell r="A205" t="str">
            <v>6032.1</v>
          </cell>
          <cell r="B205" t="str">
            <v xml:space="preserve"> BONIFICACIONES COMPLEMENTARIAS (Obreros)</v>
          </cell>
        </row>
        <row r="206">
          <cell r="A206" t="str">
            <v>6033.1</v>
          </cell>
          <cell r="B206" t="str">
            <v xml:space="preserve"> COMPENSACION SALARIAL (Obreros)</v>
          </cell>
        </row>
        <row r="207">
          <cell r="A207" t="str">
            <v>6034.1</v>
          </cell>
          <cell r="B207" t="str">
            <v xml:space="preserve"> BENEFICIOS SOCIALES </v>
          </cell>
        </row>
        <row r="208">
          <cell r="A208" t="str">
            <v>6035.1</v>
          </cell>
          <cell r="B208" t="str">
            <v xml:space="preserve"> JUBILACION PATRONAL</v>
          </cell>
        </row>
        <row r="209">
          <cell r="A209" t="str">
            <v>6036.1</v>
          </cell>
          <cell r="B209" t="str">
            <v>MOVILIZACION (PRODUCCION)</v>
          </cell>
        </row>
        <row r="210">
          <cell r="A210" t="str">
            <v>6037.1</v>
          </cell>
          <cell r="B210" t="str">
            <v xml:space="preserve"> DECIMO SEXTO SUELDO  (Obreros)</v>
          </cell>
        </row>
        <row r="211">
          <cell r="A211" t="str">
            <v>6038.1</v>
          </cell>
          <cell r="B211" t="str">
            <v xml:space="preserve"> DESAHUCIO</v>
          </cell>
        </row>
        <row r="212">
          <cell r="A212" t="str">
            <v>6061.1</v>
          </cell>
          <cell r="B212" t="str">
            <v>SEGUROS</v>
          </cell>
        </row>
        <row r="213">
          <cell r="A213" t="str">
            <v>6070.1</v>
          </cell>
          <cell r="B213" t="str">
            <v xml:space="preserve"> REP. MANT. EDIFICIO PLANTA</v>
          </cell>
        </row>
        <row r="214">
          <cell r="A214" t="str">
            <v>6071.1</v>
          </cell>
          <cell r="B214" t="str">
            <v xml:space="preserve"> REP. MANT. EQUIPO DE OFICINA</v>
          </cell>
        </row>
        <row r="215">
          <cell r="A215" t="str">
            <v>6072.1</v>
          </cell>
          <cell r="B215" t="str">
            <v xml:space="preserve"> REP. MANT. DE INSTALACIONES</v>
          </cell>
        </row>
        <row r="216">
          <cell r="A216" t="str">
            <v>6073.1</v>
          </cell>
          <cell r="B216" t="str">
            <v xml:space="preserve"> REP. MANT. DE MOBILIARIOS</v>
          </cell>
        </row>
        <row r="217">
          <cell r="A217" t="str">
            <v>6074.1</v>
          </cell>
          <cell r="B217" t="str">
            <v xml:space="preserve"> REP. MANT. DE VEHICULOS (Operac.)</v>
          </cell>
        </row>
        <row r="218">
          <cell r="A218" t="str">
            <v>6074.10</v>
          </cell>
          <cell r="B218" t="str">
            <v>MONTACARGAS</v>
          </cell>
        </row>
        <row r="219">
          <cell r="A219" t="str">
            <v>6074.11</v>
          </cell>
          <cell r="B219" t="str">
            <v>BUSETA-EXPRESO</v>
          </cell>
        </row>
        <row r="220">
          <cell r="A220" t="str">
            <v>6074.12</v>
          </cell>
          <cell r="B220" t="str">
            <v>MOTONETAS</v>
          </cell>
        </row>
        <row r="221">
          <cell r="A221" t="str">
            <v>6074.13</v>
          </cell>
          <cell r="B221" t="str">
            <v>VEHICULO-COMPRAS</v>
          </cell>
        </row>
        <row r="222">
          <cell r="A222" t="str">
            <v>6074.14</v>
          </cell>
          <cell r="B222" t="str">
            <v>CAMIONETA VENTAS</v>
          </cell>
        </row>
        <row r="223">
          <cell r="A223" t="str">
            <v>6075.1</v>
          </cell>
          <cell r="B223" t="str">
            <v>REP.MANT.CONTIVARES</v>
          </cell>
        </row>
        <row r="224">
          <cell r="A224" t="str">
            <v>6076.1</v>
          </cell>
          <cell r="B224" t="str">
            <v xml:space="preserve"> REP. MANT. DE ELEVADORES</v>
          </cell>
        </row>
        <row r="225">
          <cell r="A225" t="str">
            <v>6078.1</v>
          </cell>
          <cell r="B225" t="str">
            <v xml:space="preserve"> REP. MANT. DE PELITIZADORA</v>
          </cell>
        </row>
        <row r="226">
          <cell r="A226" t="str">
            <v>6079.1</v>
          </cell>
          <cell r="B226" t="str">
            <v xml:space="preserve"> REP. MANT. DE MAQ. Y EQUIPOS</v>
          </cell>
        </row>
        <row r="227">
          <cell r="A227" t="str">
            <v>6079.10</v>
          </cell>
          <cell r="B227" t="str">
            <v xml:space="preserve"> ACONDICIONADORES</v>
          </cell>
        </row>
        <row r="228">
          <cell r="A228" t="str">
            <v>6079.11</v>
          </cell>
          <cell r="B228" t="str">
            <v xml:space="preserve"> ENFRIADORES</v>
          </cell>
        </row>
        <row r="229">
          <cell r="A229" t="str">
            <v>6079.12</v>
          </cell>
          <cell r="B229" t="str">
            <v xml:space="preserve"> CLASIFICADOR</v>
          </cell>
        </row>
        <row r="230">
          <cell r="A230" t="str">
            <v>6079.13</v>
          </cell>
          <cell r="B230" t="str">
            <v xml:space="preserve"> COSEDORAS</v>
          </cell>
        </row>
        <row r="231">
          <cell r="A231" t="str">
            <v>6079.14</v>
          </cell>
          <cell r="B231" t="str">
            <v>HOMOGENIZADOR</v>
          </cell>
        </row>
        <row r="232">
          <cell r="A232" t="str">
            <v>6079.15</v>
          </cell>
          <cell r="B232" t="str">
            <v xml:space="preserve"> DESMORONADOR</v>
          </cell>
        </row>
        <row r="233">
          <cell r="A233" t="str">
            <v>6079.16</v>
          </cell>
          <cell r="B233" t="str">
            <v xml:space="preserve"> ENSACADORA</v>
          </cell>
        </row>
        <row r="234">
          <cell r="A234" t="str">
            <v>6079.18</v>
          </cell>
          <cell r="B234" t="str">
            <v xml:space="preserve"> TOLVAS Y ESTRUCTURA</v>
          </cell>
        </row>
        <row r="235">
          <cell r="A235" t="str">
            <v>6079.19</v>
          </cell>
          <cell r="B235" t="str">
            <v xml:space="preserve"> CALDEROS</v>
          </cell>
        </row>
        <row r="236">
          <cell r="A236" t="str">
            <v>6079.20</v>
          </cell>
          <cell r="B236" t="str">
            <v xml:space="preserve"> ENVASADORA</v>
          </cell>
        </row>
        <row r="237">
          <cell r="A237" t="str">
            <v>6079.21</v>
          </cell>
          <cell r="B237" t="str">
            <v xml:space="preserve"> BALANZAS ELECTRONICAS</v>
          </cell>
        </row>
        <row r="238">
          <cell r="A238" t="str">
            <v>6079.3</v>
          </cell>
          <cell r="B238" t="str">
            <v xml:space="preserve"> BASCULAS</v>
          </cell>
        </row>
        <row r="239">
          <cell r="A239" t="str">
            <v>6079.4</v>
          </cell>
          <cell r="B239" t="str">
            <v xml:space="preserve"> CARRITOS PESADORES</v>
          </cell>
        </row>
        <row r="240">
          <cell r="A240" t="str">
            <v>6079.5</v>
          </cell>
          <cell r="B240" t="str">
            <v xml:space="preserve"> LIMPIEZA</v>
          </cell>
        </row>
        <row r="241">
          <cell r="A241" t="str">
            <v>6079.7</v>
          </cell>
          <cell r="B241" t="str">
            <v xml:space="preserve"> SILOS</v>
          </cell>
        </row>
        <row r="242">
          <cell r="A242" t="str">
            <v>6079.8</v>
          </cell>
          <cell r="B242" t="str">
            <v xml:space="preserve"> MEZCLADORES</v>
          </cell>
        </row>
        <row r="243">
          <cell r="A243" t="str">
            <v>6079.9</v>
          </cell>
          <cell r="B243" t="str">
            <v xml:space="preserve"> CORTADORES</v>
          </cell>
        </row>
        <row r="244">
          <cell r="A244" t="str">
            <v>6079.17</v>
          </cell>
          <cell r="B244" t="str">
            <v>REP.MANT.TRANSPORTADORES</v>
          </cell>
        </row>
        <row r="245">
          <cell r="A245" t="str">
            <v>6080.1</v>
          </cell>
          <cell r="B245" t="str">
            <v xml:space="preserve"> REP. MANT. DE LIQUIDOS</v>
          </cell>
        </row>
        <row r="246">
          <cell r="A246" t="str">
            <v>6081.1</v>
          </cell>
          <cell r="B246" t="str">
            <v xml:space="preserve"> REP. MANT. MOLINOS</v>
          </cell>
        </row>
        <row r="247">
          <cell r="A247" t="str">
            <v>6082.1</v>
          </cell>
          <cell r="B247" t="str">
            <v xml:space="preserve"> REP. MANT. DE TRANSP. TORNILLOS</v>
          </cell>
        </row>
        <row r="248">
          <cell r="A248" t="str">
            <v>6091.1</v>
          </cell>
          <cell r="B248" t="str">
            <v xml:space="preserve"> VIAJE Y ENTRENAMIENTO P. LOCAL </v>
          </cell>
        </row>
        <row r="249">
          <cell r="A249" t="str">
            <v>6092.1</v>
          </cell>
          <cell r="B249" t="str">
            <v xml:space="preserve"> VIAJE Y ENTRENAMIENTO P. EXTERIOR</v>
          </cell>
        </row>
        <row r="250">
          <cell r="A250" t="str">
            <v>6093.1</v>
          </cell>
          <cell r="B250" t="str">
            <v xml:space="preserve"> MEJORAS PROFESIONALES</v>
          </cell>
        </row>
        <row r="251">
          <cell r="A251" t="str">
            <v>6094.1</v>
          </cell>
          <cell r="B251" t="str">
            <v xml:space="preserve"> ATENCIONES SOCIALES</v>
          </cell>
        </row>
        <row r="252">
          <cell r="A252" t="str">
            <v>6095.1</v>
          </cell>
          <cell r="B252" t="str">
            <v>ALIMENTACION Y ENTRENAMIENTO</v>
          </cell>
        </row>
        <row r="253">
          <cell r="A253" t="str">
            <v>6096.1</v>
          </cell>
          <cell r="B253" t="str">
            <v xml:space="preserve"> SEMINARIOS</v>
          </cell>
        </row>
        <row r="254">
          <cell r="A254" t="str">
            <v>6131.1</v>
          </cell>
          <cell r="B254" t="str">
            <v xml:space="preserve"> MATERIAL DE EMPAQUE</v>
          </cell>
        </row>
        <row r="255">
          <cell r="A255" t="str">
            <v>6140.003</v>
          </cell>
          <cell r="B255" t="str">
            <v xml:space="preserve"> TELEFONO</v>
          </cell>
        </row>
        <row r="256">
          <cell r="A256" t="str">
            <v>6140.001</v>
          </cell>
          <cell r="B256" t="str">
            <v xml:space="preserve"> LUZ</v>
          </cell>
        </row>
        <row r="257">
          <cell r="A257" t="str">
            <v>6140.002</v>
          </cell>
          <cell r="B257" t="str">
            <v xml:space="preserve"> AGUA</v>
          </cell>
        </row>
        <row r="258">
          <cell r="A258" t="str">
            <v>6140.003</v>
          </cell>
          <cell r="B258" t="str">
            <v xml:space="preserve"> TELEFONO</v>
          </cell>
        </row>
        <row r="259">
          <cell r="A259" t="str">
            <v>6140.004</v>
          </cell>
          <cell r="B259" t="str">
            <v>CORREO</v>
          </cell>
        </row>
        <row r="260">
          <cell r="A260" t="str">
            <v>6143.1</v>
          </cell>
          <cell r="B260" t="str">
            <v xml:space="preserve"> SERVICIO DE LIMPIEZA DESRATIZACION</v>
          </cell>
        </row>
        <row r="261">
          <cell r="A261" t="str">
            <v>6151.1</v>
          </cell>
          <cell r="B261" t="str">
            <v xml:space="preserve"> PAPELERÍA Y ÚTILES DE OFICINA</v>
          </cell>
        </row>
        <row r="262">
          <cell r="A262" t="str">
            <v>6152.1</v>
          </cell>
          <cell r="B262" t="str">
            <v xml:space="preserve"> IMPLEMENTOS DE TRABAJO</v>
          </cell>
        </row>
        <row r="263">
          <cell r="A263" t="str">
            <v>6153.1</v>
          </cell>
          <cell r="B263" t="str">
            <v xml:space="preserve"> COMPRA DE EQUIPOS MENORES</v>
          </cell>
        </row>
        <row r="264">
          <cell r="A264" t="str">
            <v>6154.1</v>
          </cell>
          <cell r="B264" t="str">
            <v xml:space="preserve"> UTILES DE LIMPIEZA Y CAFETERIA</v>
          </cell>
        </row>
        <row r="265">
          <cell r="A265" t="str">
            <v>6161.1</v>
          </cell>
          <cell r="B265" t="str">
            <v xml:space="preserve"> CONTROL DE CALIDAD</v>
          </cell>
        </row>
        <row r="266">
          <cell r="A266" t="str">
            <v>6171.1</v>
          </cell>
          <cell r="B266" t="str">
            <v xml:space="preserve"> TRANSPORTE</v>
          </cell>
        </row>
        <row r="267">
          <cell r="A267" t="str">
            <v>6172.1</v>
          </cell>
          <cell r="B267" t="str">
            <v xml:space="preserve"> ALMACENAJE</v>
          </cell>
        </row>
        <row r="268">
          <cell r="A268" t="str">
            <v>6181.1</v>
          </cell>
          <cell r="B268" t="str">
            <v>SERVICIOS CONTRATADOS</v>
          </cell>
        </row>
        <row r="269">
          <cell r="A269" t="str">
            <v>6191.1</v>
          </cell>
          <cell r="B269" t="str">
            <v xml:space="preserve"> TROQUELES Y RODILLOS</v>
          </cell>
        </row>
        <row r="270">
          <cell r="A270" t="str">
            <v>6192.1</v>
          </cell>
          <cell r="B270" t="str">
            <v xml:space="preserve"> COMBUSTIBLES Y LUBRICANTES</v>
          </cell>
        </row>
        <row r="271">
          <cell r="A271" t="str">
            <v>6215.1</v>
          </cell>
          <cell r="B271" t="str">
            <v xml:space="preserve"> SERVICIOS PRESTADOS</v>
          </cell>
        </row>
        <row r="272">
          <cell r="A272" t="str">
            <v>6215.2</v>
          </cell>
          <cell r="B272" t="str">
            <v xml:space="preserve"> SERVICIOS PRESTADOS</v>
          </cell>
        </row>
        <row r="273">
          <cell r="A273" t="str">
            <v>6221.1</v>
          </cell>
          <cell r="B273" t="str">
            <v xml:space="preserve"> COMISION A EMPLEADOS</v>
          </cell>
        </row>
        <row r="274">
          <cell r="A274" t="str">
            <v>6228.1</v>
          </cell>
          <cell r="B274" t="str">
            <v>DECIMO QUINTO SUELDO (VENTAS)</v>
          </cell>
        </row>
        <row r="275">
          <cell r="A275" t="str">
            <v>6235.1</v>
          </cell>
          <cell r="B275" t="str">
            <v xml:space="preserve"> BENEFICIOS SOCIALES </v>
          </cell>
        </row>
        <row r="276">
          <cell r="A276" t="str">
            <v>6235.2</v>
          </cell>
          <cell r="B276" t="str">
            <v xml:space="preserve"> BENEFICIOS SOCIALES (SAN RAFAEL)</v>
          </cell>
        </row>
        <row r="277">
          <cell r="A277" t="str">
            <v>6236.1</v>
          </cell>
          <cell r="B277" t="str">
            <v xml:space="preserve"> JUBILACION PATRONAL</v>
          </cell>
        </row>
        <row r="278">
          <cell r="A278" t="str">
            <v>6237.1</v>
          </cell>
          <cell r="B278" t="str">
            <v xml:space="preserve"> MOVILIZACION (Vta)</v>
          </cell>
        </row>
        <row r="279">
          <cell r="A279" t="str">
            <v>6237.2</v>
          </cell>
          <cell r="B279" t="str">
            <v xml:space="preserve"> MOVILIZACION (Vta)</v>
          </cell>
        </row>
        <row r="280">
          <cell r="A280" t="str">
            <v>6239.1</v>
          </cell>
          <cell r="B280" t="str">
            <v xml:space="preserve"> DESAHUCIO</v>
          </cell>
        </row>
        <row r="281">
          <cell r="A281" t="str">
            <v>6271.1</v>
          </cell>
          <cell r="B281" t="str">
            <v>REP. Y MTO EDIFICIO</v>
          </cell>
        </row>
        <row r="282">
          <cell r="A282" t="str">
            <v>6271.2</v>
          </cell>
          <cell r="B282" t="str">
            <v>REP. Y MTO EDIFICIO</v>
          </cell>
        </row>
        <row r="283">
          <cell r="A283" t="str">
            <v>6272.1</v>
          </cell>
          <cell r="B283" t="str">
            <v>REP. Y MTO EQUIPO DE OFICINA</v>
          </cell>
        </row>
        <row r="284">
          <cell r="A284" t="str">
            <v>6272.2</v>
          </cell>
          <cell r="B284" t="str">
            <v>REP. Y MTO EQUIPO DE OFICINA</v>
          </cell>
        </row>
        <row r="285">
          <cell r="A285" t="str">
            <v>6273.2</v>
          </cell>
          <cell r="B285" t="str">
            <v>REP. Y MANTENIMIENTO INSTALACIONES</v>
          </cell>
        </row>
        <row r="286">
          <cell r="A286" t="str">
            <v>6274.1</v>
          </cell>
          <cell r="B286" t="str">
            <v>REP. Y MTO MOBILIARIO</v>
          </cell>
        </row>
        <row r="287">
          <cell r="A287" t="str">
            <v>6275.1</v>
          </cell>
          <cell r="B287" t="str">
            <v xml:space="preserve"> REP. MANT. DE VEHICULOS (Vta)</v>
          </cell>
        </row>
        <row r="288">
          <cell r="A288" t="str">
            <v>6275.2</v>
          </cell>
          <cell r="B288" t="str">
            <v xml:space="preserve"> REP. MANT. DE VEHICULOS (Vta)</v>
          </cell>
        </row>
        <row r="289">
          <cell r="A289" t="str">
            <v>6295.1</v>
          </cell>
          <cell r="B289" t="str">
            <v xml:space="preserve"> ALIMENTACION Y ENTREMAMIENTO (Vta)</v>
          </cell>
        </row>
        <row r="290">
          <cell r="A290" t="str">
            <v>6291.1</v>
          </cell>
          <cell r="B290" t="str">
            <v xml:space="preserve"> VIAJE Y ENTRENAMIENTO P. LOCAL (Vta)</v>
          </cell>
        </row>
        <row r="291">
          <cell r="A291" t="str">
            <v>6291.2</v>
          </cell>
          <cell r="B291" t="str">
            <v xml:space="preserve"> VIAJE Y ENTRENAMIENTO P. LOCAL (Vta)</v>
          </cell>
        </row>
        <row r="292">
          <cell r="A292" t="str">
            <v>6293.1</v>
          </cell>
          <cell r="B292" t="str">
            <v>MEJORAS PROFESIONALES</v>
          </cell>
        </row>
        <row r="293">
          <cell r="A293" t="str">
            <v>6295.2</v>
          </cell>
          <cell r="B293" t="str">
            <v xml:space="preserve"> ALIMENTACION Y ENTREMAMIENTO (Vta)</v>
          </cell>
        </row>
        <row r="294">
          <cell r="A294" t="str">
            <v>6297.1</v>
          </cell>
          <cell r="B294" t="str">
            <v>ARRIENDO</v>
          </cell>
        </row>
        <row r="295">
          <cell r="A295" t="str">
            <v>6298.2</v>
          </cell>
          <cell r="B295" t="str">
            <v>LEGALES Y JUDICIALES</v>
          </cell>
        </row>
        <row r="296">
          <cell r="A296" t="str">
            <v>6301.1</v>
          </cell>
          <cell r="B296" t="str">
            <v>PAPELERIA Y UTILES DE OFICINA</v>
          </cell>
        </row>
        <row r="297">
          <cell r="A297" t="str">
            <v>6301.2</v>
          </cell>
          <cell r="B297" t="str">
            <v>PAPELERIA Y UTILES DE OFICINA</v>
          </cell>
        </row>
        <row r="298">
          <cell r="A298" t="str">
            <v>6303.2</v>
          </cell>
          <cell r="B298" t="str">
            <v>UTILES DE LIMPIEZA Y CAFETERIA</v>
          </cell>
        </row>
        <row r="299">
          <cell r="A299" t="str">
            <v>6321.2</v>
          </cell>
          <cell r="B299" t="str">
            <v>TELEFONO</v>
          </cell>
        </row>
        <row r="300">
          <cell r="A300" t="str">
            <v>6320.2</v>
          </cell>
          <cell r="B300" t="str">
            <v xml:space="preserve"> LEGALES Y JUDICIALES (SAN RAFAEL)</v>
          </cell>
        </row>
        <row r="301">
          <cell r="A301" t="str">
            <v>6321.001</v>
          </cell>
          <cell r="B301" t="str">
            <v>LUZ</v>
          </cell>
        </row>
        <row r="302">
          <cell r="A302" t="str">
            <v>6321.002</v>
          </cell>
          <cell r="B302" t="str">
            <v>AGUA</v>
          </cell>
        </row>
        <row r="303">
          <cell r="A303" t="str">
            <v>6321.003</v>
          </cell>
          <cell r="B303" t="str">
            <v>TELEFONO</v>
          </cell>
        </row>
        <row r="304">
          <cell r="A304" t="str">
            <v>6321.004</v>
          </cell>
          <cell r="B304" t="str">
            <v xml:space="preserve"> CORREO</v>
          </cell>
        </row>
        <row r="305">
          <cell r="A305" t="str">
            <v>6321.005</v>
          </cell>
          <cell r="B305" t="str">
            <v>LUZ (SAN RAFAEL)</v>
          </cell>
        </row>
        <row r="306">
          <cell r="A306" t="str">
            <v>6321.006</v>
          </cell>
          <cell r="B306" t="str">
            <v>AGUA (SAN RAFAEL)</v>
          </cell>
        </row>
        <row r="307">
          <cell r="A307" t="str">
            <v>6321.007</v>
          </cell>
          <cell r="B307" t="str">
            <v>TELEFONO (SAN RAFAEL)</v>
          </cell>
        </row>
        <row r="308">
          <cell r="A308" t="str">
            <v>6321.008</v>
          </cell>
          <cell r="B308" t="str">
            <v>CORREO (SAN RAFAEL)</v>
          </cell>
        </row>
        <row r="309">
          <cell r="A309" t="str">
            <v>6341.1</v>
          </cell>
          <cell r="B309" t="str">
            <v xml:space="preserve"> SERVICIOS PROFESIONALES</v>
          </cell>
        </row>
        <row r="310">
          <cell r="A310" t="str">
            <v>6341.1</v>
          </cell>
          <cell r="B310" t="str">
            <v xml:space="preserve"> SERVICIOS PROFESIONALES</v>
          </cell>
        </row>
        <row r="311">
          <cell r="A311" t="str">
            <v>6351.1</v>
          </cell>
          <cell r="B311" t="str">
            <v>PUBLICIDAD Y PROPAGANDA</v>
          </cell>
        </row>
        <row r="312">
          <cell r="A312" t="str">
            <v>6351.2</v>
          </cell>
          <cell r="B312" t="str">
            <v>PUBLICIDAD Y PROPAGANDA(SAN RAFAEL)</v>
          </cell>
        </row>
        <row r="313">
          <cell r="A313" t="str">
            <v>6353.1</v>
          </cell>
          <cell r="B313" t="str">
            <v>SUSCRIPCIONES</v>
          </cell>
        </row>
        <row r="314">
          <cell r="A314" t="str">
            <v>6354.1</v>
          </cell>
          <cell r="B314" t="str">
            <v>TRANSPORTE</v>
          </cell>
        </row>
        <row r="315">
          <cell r="A315" t="str">
            <v>6354.2</v>
          </cell>
          <cell r="B315" t="str">
            <v>TRANSPORTE</v>
          </cell>
        </row>
        <row r="316">
          <cell r="A316" t="str">
            <v>6356.1</v>
          </cell>
          <cell r="B316" t="str">
            <v>GASTOS DE EXPORTACION</v>
          </cell>
        </row>
        <row r="317">
          <cell r="A317" t="str">
            <v>6361.1</v>
          </cell>
          <cell r="B317" t="str">
            <v xml:space="preserve"> ATENCIONES SOCIALES (Vta)</v>
          </cell>
        </row>
        <row r="318">
          <cell r="A318" t="str">
            <v>6361.2</v>
          </cell>
          <cell r="B318" t="str">
            <v xml:space="preserve"> ATENCIONES SOCIALES (Vta)</v>
          </cell>
        </row>
        <row r="319">
          <cell r="A319" t="str">
            <v>6412.1</v>
          </cell>
          <cell r="B319" t="str">
            <v xml:space="preserve"> SUELDOS Y SALARIOS (Adm.)</v>
          </cell>
        </row>
        <row r="320">
          <cell r="A320" t="str">
            <v>6413.1</v>
          </cell>
          <cell r="B320" t="str">
            <v xml:space="preserve"> HORAS EXTRA  (Adm.)</v>
          </cell>
        </row>
        <row r="321">
          <cell r="A321" t="str">
            <v>6414.1</v>
          </cell>
          <cell r="B321" t="str">
            <v xml:space="preserve"> SERVICIOS PRESTADOS</v>
          </cell>
        </row>
        <row r="322">
          <cell r="A322" t="str">
            <v>6426.1</v>
          </cell>
          <cell r="B322" t="str">
            <v xml:space="preserve"> DECIMO TERCER SUELDO  (Adm.)</v>
          </cell>
        </row>
        <row r="323">
          <cell r="A323" t="str">
            <v>6427.1</v>
          </cell>
          <cell r="B323" t="str">
            <v xml:space="preserve"> DECIMO CUARTO SUELDO  (Adm.)</v>
          </cell>
        </row>
        <row r="324">
          <cell r="A324" t="str">
            <v>6428.1</v>
          </cell>
          <cell r="B324" t="str">
            <v xml:space="preserve"> DECIMO QUINTO SUELDO  (Adm.)</v>
          </cell>
        </row>
        <row r="325">
          <cell r="A325" t="str">
            <v>6429.1</v>
          </cell>
          <cell r="B325" t="str">
            <v xml:space="preserve"> VACACIONES (Adm.)</v>
          </cell>
        </row>
        <row r="326">
          <cell r="A326" t="str">
            <v>6430.1</v>
          </cell>
          <cell r="B326" t="str">
            <v xml:space="preserve"> FONDO RESERVA  (Adm.)</v>
          </cell>
        </row>
        <row r="327">
          <cell r="A327" t="str">
            <v>6431.1</v>
          </cell>
          <cell r="B327" t="str">
            <v xml:space="preserve"> APORTE PATRONAL (Adm.)</v>
          </cell>
        </row>
        <row r="328">
          <cell r="A328" t="str">
            <v>6432.1</v>
          </cell>
          <cell r="B328" t="str">
            <v xml:space="preserve"> BONIFICACIONES COMPLEMENTARIAS (Adm.)</v>
          </cell>
        </row>
        <row r="329">
          <cell r="A329" t="str">
            <v>6433.1</v>
          </cell>
          <cell r="B329" t="str">
            <v xml:space="preserve"> COMPENSACION SALARIAL (Adm.)</v>
          </cell>
        </row>
        <row r="330">
          <cell r="A330" t="str">
            <v>6435.1</v>
          </cell>
          <cell r="B330" t="str">
            <v xml:space="preserve"> BENEFICIOS SOCIALES -EMPLEADOS</v>
          </cell>
        </row>
        <row r="331">
          <cell r="A331" t="str">
            <v>6436.1</v>
          </cell>
          <cell r="B331" t="str">
            <v xml:space="preserve"> JUBILACION PATRONAL</v>
          </cell>
        </row>
        <row r="332">
          <cell r="A332" t="str">
            <v>6437.1</v>
          </cell>
          <cell r="B332" t="str">
            <v xml:space="preserve"> MOVILIZACION</v>
          </cell>
        </row>
        <row r="333">
          <cell r="A333" t="str">
            <v>6438.1</v>
          </cell>
          <cell r="B333" t="str">
            <v xml:space="preserve"> DESAHUCIO</v>
          </cell>
        </row>
        <row r="334">
          <cell r="A334" t="str">
            <v>6439.1</v>
          </cell>
          <cell r="B334" t="str">
            <v xml:space="preserve"> DECIMO SEXTO SUELDO  (Adm.)</v>
          </cell>
        </row>
        <row r="335">
          <cell r="A335" t="str">
            <v>6440.1</v>
          </cell>
          <cell r="B335" t="str">
            <v xml:space="preserve"> COMPONENTES SALARIALES</v>
          </cell>
        </row>
        <row r="336">
          <cell r="A336" t="str">
            <v>6461.1</v>
          </cell>
          <cell r="B336" t="str">
            <v xml:space="preserve"> SEGUROS</v>
          </cell>
        </row>
        <row r="337">
          <cell r="A337" t="str">
            <v>6471.1</v>
          </cell>
          <cell r="B337" t="str">
            <v xml:space="preserve"> REP. MANT. EDIFICIO (Adm.)</v>
          </cell>
        </row>
        <row r="338">
          <cell r="A338" t="str">
            <v>6471.1</v>
          </cell>
          <cell r="B338" t="str">
            <v xml:space="preserve"> REP. MANT. EDIFICIO Y PLANTA.</v>
          </cell>
        </row>
        <row r="339">
          <cell r="A339" t="str">
            <v>6472.1</v>
          </cell>
          <cell r="B339" t="str">
            <v xml:space="preserve"> REP. MANT. EQUIPO DE OFICINA (Adm.)</v>
          </cell>
        </row>
        <row r="340">
          <cell r="A340" t="str">
            <v>6473.1</v>
          </cell>
          <cell r="B340" t="str">
            <v xml:space="preserve"> REP. MANT. INSTALACIONES (Adm.)</v>
          </cell>
        </row>
        <row r="341">
          <cell r="A341" t="str">
            <v>6474.1</v>
          </cell>
          <cell r="B341" t="str">
            <v xml:space="preserve"> REP. MANT. MOBILIARIO (Adm.)</v>
          </cell>
        </row>
        <row r="342">
          <cell r="A342" t="str">
            <v>6475.1</v>
          </cell>
          <cell r="B342" t="str">
            <v xml:space="preserve"> REP. MANT. DE VEHICULOS (Adm.)</v>
          </cell>
        </row>
        <row r="343">
          <cell r="A343" t="str">
            <v>6476.1</v>
          </cell>
          <cell r="B343" t="str">
            <v xml:space="preserve"> COMBUSTIBLES Y LUBRICANTES (Adm.)</v>
          </cell>
        </row>
        <row r="344">
          <cell r="A344" t="str">
            <v>6481.1</v>
          </cell>
          <cell r="B344" t="str">
            <v xml:space="preserve"> IMPUESTOS Y CONTRIBUCIONES (Adm.)</v>
          </cell>
        </row>
        <row r="345">
          <cell r="A345" t="str">
            <v>6482.1</v>
          </cell>
          <cell r="B345" t="str">
            <v>CONTRIBUCIONES Y DONACIONES (Adm.)</v>
          </cell>
        </row>
        <row r="346">
          <cell r="A346" t="str">
            <v>6491.1</v>
          </cell>
          <cell r="B346" t="str">
            <v xml:space="preserve"> VIAJE Y ENTRENAMIETO PERS. LOCAL</v>
          </cell>
        </row>
        <row r="347">
          <cell r="A347" t="str">
            <v>6493.1</v>
          </cell>
          <cell r="B347" t="str">
            <v xml:space="preserve"> MEJORAS PROFESIONALES (Adm.)</v>
          </cell>
        </row>
        <row r="348">
          <cell r="A348" t="str">
            <v>6494.1</v>
          </cell>
          <cell r="B348" t="str">
            <v>ATENCIONES SOCIALES</v>
          </cell>
        </row>
        <row r="349">
          <cell r="A349" t="str">
            <v>6495.1</v>
          </cell>
          <cell r="B349" t="str">
            <v xml:space="preserve"> ALIMENTACION Y ENTREMAMIENTO (Adm)</v>
          </cell>
        </row>
        <row r="350">
          <cell r="A350" t="str">
            <v>6495.2</v>
          </cell>
          <cell r="B350" t="str">
            <v xml:space="preserve"> ALIMENTACION Y MOVILIZACION (Adm)</v>
          </cell>
        </row>
        <row r="351">
          <cell r="A351" t="str">
            <v>6501.1</v>
          </cell>
          <cell r="B351" t="str">
            <v xml:space="preserve"> PAPELERIA Y UTILES DE OFICINA</v>
          </cell>
        </row>
        <row r="352">
          <cell r="A352" t="str">
            <v>6502.1</v>
          </cell>
          <cell r="B352" t="str">
            <v xml:space="preserve"> COMPRA DE EQUIPOS MENORES</v>
          </cell>
        </row>
        <row r="353">
          <cell r="A353" t="str">
            <v>6503.1</v>
          </cell>
          <cell r="B353" t="str">
            <v xml:space="preserve"> UTILES DE LIMPIEZA Y CAFETERIA</v>
          </cell>
        </row>
        <row r="354">
          <cell r="A354" t="str">
            <v>6521.1</v>
          </cell>
          <cell r="B354" t="str">
            <v xml:space="preserve"> AUDITORIA EXTERNA</v>
          </cell>
        </row>
        <row r="355">
          <cell r="A355" t="str">
            <v>6522.1</v>
          </cell>
          <cell r="B355" t="str">
            <v xml:space="preserve"> HONORARIOS PROFESIONALES</v>
          </cell>
        </row>
        <row r="356">
          <cell r="A356" t="str">
            <v>6523.1</v>
          </cell>
          <cell r="B356" t="str">
            <v xml:space="preserve"> LEGALES Y JUDICIALES</v>
          </cell>
        </row>
        <row r="357">
          <cell r="A357" t="str">
            <v>6525.1</v>
          </cell>
          <cell r="B357" t="str">
            <v xml:space="preserve"> SERVICIOS CONTRATADOS</v>
          </cell>
        </row>
        <row r="358">
          <cell r="A358" t="str">
            <v>6526.1</v>
          </cell>
          <cell r="B358" t="str">
            <v xml:space="preserve"> SERVICIO DE GUARDIANIA</v>
          </cell>
        </row>
        <row r="359">
          <cell r="A359" t="str">
            <v>6531.001</v>
          </cell>
          <cell r="B359" t="str">
            <v xml:space="preserve"> LUZ</v>
          </cell>
        </row>
        <row r="360">
          <cell r="A360" t="str">
            <v>6531.002</v>
          </cell>
          <cell r="B360" t="str">
            <v xml:space="preserve"> AGUA</v>
          </cell>
        </row>
        <row r="361">
          <cell r="A361" t="str">
            <v>6531.003</v>
          </cell>
          <cell r="B361" t="str">
            <v xml:space="preserve"> TELEFONO</v>
          </cell>
        </row>
        <row r="362">
          <cell r="A362" t="str">
            <v>6531.004</v>
          </cell>
          <cell r="B362" t="str">
            <v xml:space="preserve"> CORREO</v>
          </cell>
        </row>
        <row r="363">
          <cell r="A363" t="str">
            <v>6551.1</v>
          </cell>
          <cell r="B363" t="str">
            <v xml:space="preserve"> CUENTAS INCOBRABLES</v>
          </cell>
        </row>
        <row r="364">
          <cell r="A364" t="str">
            <v>6561.1</v>
          </cell>
          <cell r="B364" t="str">
            <v xml:space="preserve"> SUSCRIPCIONES</v>
          </cell>
        </row>
        <row r="365">
          <cell r="A365" t="str">
            <v>6571.1</v>
          </cell>
          <cell r="B365" t="str">
            <v xml:space="preserve"> PROCESAMIENTO DE DATOS</v>
          </cell>
        </row>
        <row r="366">
          <cell r="A366" t="str">
            <v>6581.1</v>
          </cell>
          <cell r="B366" t="str">
            <v xml:space="preserve"> CARGOS BANCARIOS</v>
          </cell>
        </row>
        <row r="367">
          <cell r="A367" t="str">
            <v>6582.001</v>
          </cell>
          <cell r="B367" t="str">
            <v xml:space="preserve"> IMPUESTO I.C.C.</v>
          </cell>
        </row>
        <row r="368">
          <cell r="A368" t="str">
            <v>6582.002</v>
          </cell>
          <cell r="B368" t="str">
            <v xml:space="preserve"> I.C.C. (DEPOSITOS CTA.)</v>
          </cell>
        </row>
        <row r="369">
          <cell r="A369" t="str">
            <v>6582.003</v>
          </cell>
          <cell r="B369" t="str">
            <v xml:space="preserve"> I.C.C. (TRANSF. Y PAGOS AL EXTERIOR)</v>
          </cell>
        </row>
        <row r="370">
          <cell r="A370" t="str">
            <v>6582.004</v>
          </cell>
          <cell r="B370" t="str">
            <v xml:space="preserve"> I.C.C. (VARIOS)</v>
          </cell>
        </row>
        <row r="371">
          <cell r="A371" t="str">
            <v>6586.1</v>
          </cell>
          <cell r="B371" t="str">
            <v xml:space="preserve"> ASISTENCIA TECNICA</v>
          </cell>
        </row>
        <row r="372">
          <cell r="A372" t="str">
            <v>6611.1</v>
          </cell>
          <cell r="B372" t="str">
            <v xml:space="preserve"> BANCO POPULAR (Gasto Interes)</v>
          </cell>
        </row>
        <row r="373">
          <cell r="A373" t="str">
            <v>6614.1</v>
          </cell>
          <cell r="B373" t="str">
            <v xml:space="preserve"> BANCO CITIBANK (Gasto Interes)</v>
          </cell>
        </row>
        <row r="374">
          <cell r="A374" t="str">
            <v>6616.1</v>
          </cell>
          <cell r="B374" t="str">
            <v xml:space="preserve"> BANCO PACIFICO (Gasto Interes)</v>
          </cell>
        </row>
        <row r="375">
          <cell r="A375" t="str">
            <v>6618.1</v>
          </cell>
          <cell r="B375" t="str">
            <v xml:space="preserve"> BANCO FILANBANCO (Gasto Interes)</v>
          </cell>
        </row>
        <row r="376">
          <cell r="A376" t="str">
            <v>6651.1</v>
          </cell>
          <cell r="B376" t="str">
            <v xml:space="preserve"> INTERESES GANADOS</v>
          </cell>
        </row>
        <row r="377">
          <cell r="A377" t="str">
            <v>6672.1</v>
          </cell>
          <cell r="B377" t="str">
            <v xml:space="preserve"> GASTO GRANJA DE AVES</v>
          </cell>
        </row>
        <row r="378">
          <cell r="A378" t="str">
            <v>6702.1</v>
          </cell>
          <cell r="B378" t="str">
            <v xml:space="preserve"> OTROS INGRESOS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rsa"/>
    </sheetNames>
    <definedNames>
      <definedName name="DERSA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"/>
      <sheetName val="Capa"/>
      <sheetName val="CAPEX"/>
      <sheetName val="OPEX"/>
      <sheetName val="CP"/>
      <sheetName val="Prem"/>
      <sheetName val="Proj"/>
      <sheetName val="BNB LP"/>
      <sheetName val="Fin1"/>
      <sheetName val="Fin2"/>
      <sheetName val="Fin3"/>
      <sheetName val="Fin4"/>
      <sheetName val="FinCom"/>
      <sheetName val="BNB CP"/>
      <sheetName val="Fin Add"/>
      <sheetName val="Depr.Amrt"/>
      <sheetName val="Check"/>
      <sheetName val="QU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Demonstrativo de Resultado"/>
      <sheetName val="Internalização"/>
      <sheetName val="Sumário"/>
      <sheetName val="Lógica de custos"/>
      <sheetName val="Preço"/>
      <sheetName val="Investimentos"/>
      <sheetName val="Sizing"/>
      <sheetName val="Mão de Obra"/>
      <sheetName val="Outros Custos"/>
      <sheetName val="Calculo Custo CLT"/>
      <sheetName val="Parametros"/>
      <sheetName val="Margem SEM Investimentos"/>
      <sheetName val="Margem COM Investimentos"/>
      <sheetName val="Tabela Publico"/>
      <sheetName val="Tabela Privado"/>
      <sheetName val="DFP-Mao de Obra"/>
      <sheetName val="Escopo Infra"/>
      <sheetName val="Scanners"/>
      <sheetName val="IO 2010"/>
      <sheetName val="Custos Infra TI"/>
      <sheetName val="Cargos, Salarios &amp; Encargos"/>
      <sheetName val="Memoria"/>
      <sheetName val="Preço Final"/>
      <sheetName val="DFP - Mao de Obra"/>
      <sheetName val="Geral-Atual.24.04.02"/>
    </sheetNames>
    <sheetDataSet>
      <sheetData sheetId="0"/>
      <sheetData sheetId="1"/>
      <sheetData sheetId="2"/>
      <sheetData sheetId="3">
        <row r="20">
          <cell r="C20">
            <v>0.14250000000000002</v>
          </cell>
        </row>
        <row r="43">
          <cell r="C43">
            <v>2</v>
          </cell>
        </row>
      </sheetData>
      <sheetData sheetId="4">
        <row r="20">
          <cell r="C20">
            <v>0.14250000000000002</v>
          </cell>
        </row>
      </sheetData>
      <sheetData sheetId="5"/>
      <sheetData sheetId="6">
        <row r="8">
          <cell r="F8">
            <v>8</v>
          </cell>
        </row>
      </sheetData>
      <sheetData sheetId="7"/>
      <sheetData sheetId="8">
        <row r="8">
          <cell r="F8">
            <v>8</v>
          </cell>
        </row>
      </sheetData>
      <sheetData sheetId="9"/>
      <sheetData sheetId="10">
        <row r="8">
          <cell r="D8">
            <v>600</v>
          </cell>
        </row>
      </sheetData>
      <sheetData sheetId="11">
        <row r="5">
          <cell r="D5">
            <v>1.6500000000000001E-2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-GAAP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ID12-96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ANTIG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omparativo de Mercado "/>
      <sheetName val="FLUXO + DRE  Original 20 anos"/>
      <sheetName val="Fatores 20 anos - Cenário 1"/>
      <sheetName val="Fatores 20 anos - Cená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VIANORTE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7514.6823631986481</v>
          </cell>
          <cell r="H67">
            <v>30075.007272783801</v>
          </cell>
          <cell r="I67">
            <v>0.19014348497107461</v>
          </cell>
        </row>
        <row r="68">
          <cell r="B68" t="str">
            <v>FATOR 2</v>
          </cell>
          <cell r="C68" t="str">
            <v>2ª Adequação - Investimentos</v>
          </cell>
          <cell r="G68">
            <v>-968.07551951358198</v>
          </cell>
          <cell r="H68">
            <v>-3874.3990607717578</v>
          </cell>
          <cell r="I68">
            <v>0.17592080412206704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10540.102209628472</v>
          </cell>
          <cell r="H69">
            <v>42183.240127734636</v>
          </cell>
          <cell r="I69">
            <v>0.19415551669029996</v>
          </cell>
        </row>
        <row r="70">
          <cell r="B70" t="str">
            <v>FATOR 4</v>
          </cell>
          <cell r="C70" t="str">
            <v>Perda de Receita - Rod. SP 322 (Sertãozinho e Pitangueiras)</v>
          </cell>
          <cell r="G70">
            <v>-7707.0295386821581</v>
          </cell>
          <cell r="H70">
            <v>-30844.812624756611</v>
          </cell>
          <cell r="I70">
            <v>0.16671352352911342</v>
          </cell>
        </row>
        <row r="71">
          <cell r="B71" t="str">
            <v>FATOR 5</v>
          </cell>
          <cell r="C71" t="str">
            <v>Perda de Receita - Rod. SP 330 (Salles de Oliveria e Ituverava)</v>
          </cell>
          <cell r="G71">
            <v>-2624.3005277807911</v>
          </cell>
          <cell r="H71">
            <v>-10502.886701572124</v>
          </cell>
          <cell r="I71">
            <v>0.17370082893621805</v>
          </cell>
        </row>
        <row r="72">
          <cell r="B72" t="str">
            <v>FATOR 6</v>
          </cell>
          <cell r="C72" t="str">
            <v>Perda de Receita - Parcelamento do Reajuste Tarifário de Julho de 2003.</v>
          </cell>
          <cell r="G72">
            <v>-399.74066185194283</v>
          </cell>
          <cell r="H72">
            <v>-1599.8285398329601</v>
          </cell>
          <cell r="I72">
            <v>0.17684933954202317</v>
          </cell>
        </row>
        <row r="73">
          <cell r="B73" t="str">
            <v>FATOR 7</v>
          </cell>
          <cell r="C73" t="str">
            <v>Majoração do COFINS</v>
          </cell>
          <cell r="G73">
            <v>-2532.7644866627447</v>
          </cell>
          <cell r="H73">
            <v>-10136.544257634776</v>
          </cell>
          <cell r="I73">
            <v>0.17375266882072771</v>
          </cell>
        </row>
        <row r="74">
          <cell r="B74" t="str">
            <v>FATOR 8</v>
          </cell>
          <cell r="C74" t="str">
            <v>Majoração do PIS</v>
          </cell>
          <cell r="G74">
            <v>-76.355201902803415</v>
          </cell>
          <cell r="H74">
            <v>-305.58620332213559</v>
          </cell>
          <cell r="I74">
            <v>0.17731865679947265</v>
          </cell>
        </row>
        <row r="75">
          <cell r="B75" t="str">
            <v>FATOR 9</v>
          </cell>
          <cell r="C75" t="str">
            <v>Alteração do ISSQN</v>
          </cell>
          <cell r="G75">
            <v>2910.1898973679658</v>
          </cell>
          <cell r="H75">
            <v>11647.063455023888</v>
          </cell>
          <cell r="I75">
            <v>0.18175162333857517</v>
          </cell>
        </row>
        <row r="76">
          <cell r="B76" t="str">
            <v>FATOR 10</v>
          </cell>
          <cell r="C76" t="str">
            <v>4ª Adequação de Investimentos</v>
          </cell>
          <cell r="G76">
            <v>504.74300341849727</v>
          </cell>
          <cell r="H76">
            <v>2020.06535539535</v>
          </cell>
          <cell r="I76">
            <v>0.17816814986071636</v>
          </cell>
        </row>
        <row r="77">
          <cell r="B77" t="str">
            <v>FATOR 11</v>
          </cell>
          <cell r="C77" t="str">
            <v>5ª Adequação de Investimentos</v>
          </cell>
          <cell r="G77">
            <v>-615.50007412060336</v>
          </cell>
          <cell r="H77">
            <v>-2463.3335530228292</v>
          </cell>
          <cell r="I77">
            <v>0.17653263155895724</v>
          </cell>
        </row>
        <row r="78">
          <cell r="B78" t="str">
            <v>FATOR 12</v>
          </cell>
          <cell r="C78" t="str">
            <v>6ª Adequação - Investimentos</v>
          </cell>
          <cell r="G78">
            <v>-41.294014877559249</v>
          </cell>
          <cell r="H78">
            <v>-165.26550794043285</v>
          </cell>
          <cell r="I78">
            <v>0.17736956010188518</v>
          </cell>
        </row>
        <row r="79">
          <cell r="B79" t="str">
            <v>FATOR 13</v>
          </cell>
          <cell r="C79" t="str">
            <v>Compensação da CSLL e IR - Referente ao Resultado Negativo do Ano 1</v>
          </cell>
          <cell r="G79">
            <v>-168.42515927098086</v>
          </cell>
          <cell r="H79">
            <v>-674.06546879493408</v>
          </cell>
          <cell r="I79">
            <v>0.17718516474440044</v>
          </cell>
        </row>
        <row r="80">
          <cell r="B80" t="str">
            <v>FATOR 14</v>
          </cell>
          <cell r="C80">
            <v>0</v>
          </cell>
          <cell r="G80">
            <v>4.1688632533956627E-9</v>
          </cell>
          <cell r="H80">
            <v>1.6684483336132377E-8</v>
          </cell>
          <cell r="I80">
            <v>0.17742957902740991</v>
          </cell>
        </row>
        <row r="81">
          <cell r="B81" t="str">
            <v>FATOR 15</v>
          </cell>
          <cell r="C81">
            <v>0</v>
          </cell>
          <cell r="G81">
            <v>4.1688632533956627E-9</v>
          </cell>
          <cell r="H81">
            <v>1.6684483336132377E-8</v>
          </cell>
          <cell r="I81">
            <v>0.17742957902740991</v>
          </cell>
        </row>
        <row r="82">
          <cell r="B82" t="str">
            <v>TOTAL GERAL</v>
          </cell>
          <cell r="G82">
            <v>6336.2322889587558</v>
          </cell>
          <cell r="H82">
            <v>25358.654293322477</v>
          </cell>
          <cell r="I82">
            <v>0.18982213783124235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20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0.16659921324178484</v>
          </cell>
        </row>
        <row r="98">
          <cell r="B98" t="str">
            <v>TIR Resultante dos Desequilibrio no Contrato Original (ao ano)</v>
          </cell>
          <cell r="J98">
            <v>0.18982213783124235</v>
          </cell>
        </row>
        <row r="100">
          <cell r="B100" t="str">
            <v>Diferença entre a TIR Original x TIR Desequilibrios</v>
          </cell>
          <cell r="J100">
            <v>2.3222924589457516E-2</v>
          </cell>
        </row>
        <row r="102">
          <cell r="B102" t="str">
            <v>TIR Resultante das Alternativas Utilizadas para o Reequilibrio (ao ano)</v>
          </cell>
          <cell r="J102">
            <v>0.17620790554204696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4.1688632533956627E-9</v>
          </cell>
          <cell r="G136">
            <v>0.17742957902740991</v>
          </cell>
          <cell r="H136">
            <v>-53113.702610000008</v>
          </cell>
          <cell r="I136">
            <v>-38972.265699999989</v>
          </cell>
          <cell r="J136">
            <v>-9685.0957900000067</v>
          </cell>
          <cell r="K136">
            <v>-5331.7469350000028</v>
          </cell>
          <cell r="L136">
            <v>6939.1072899999999</v>
          </cell>
          <cell r="M136">
            <v>23846.519660000005</v>
          </cell>
          <cell r="N136">
            <v>28130.936645000002</v>
          </cell>
          <cell r="O136">
            <v>29179.350245000001</v>
          </cell>
          <cell r="P136">
            <v>32451.524010000001</v>
          </cell>
          <cell r="Q136">
            <v>7921.2669900000037</v>
          </cell>
          <cell r="R136">
            <v>34662.341165000005</v>
          </cell>
          <cell r="S136">
            <v>37055.540544999996</v>
          </cell>
          <cell r="T136">
            <v>37716.619440000009</v>
          </cell>
          <cell r="U136">
            <v>49728.537524999992</v>
          </cell>
          <cell r="V136">
            <v>50820.402954999998</v>
          </cell>
          <cell r="W136">
            <v>63172.189444999996</v>
          </cell>
          <cell r="X136">
            <v>70726.082170000009</v>
          </cell>
          <cell r="Y136">
            <v>45170.430209999991</v>
          </cell>
          <cell r="Z136">
            <v>88542.664919999996</v>
          </cell>
          <cell r="AA136">
            <v>97660.847844999997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33562.5</v>
          </cell>
          <cell r="I139">
            <v>1902.5299999999988</v>
          </cell>
          <cell r="J139">
            <v>-23560.2</v>
          </cell>
          <cell r="K139">
            <v>-3432.1239999999998</v>
          </cell>
          <cell r="L139">
            <v>-13711</v>
          </cell>
          <cell r="M139">
            <v>-218</v>
          </cell>
          <cell r="N139">
            <v>-945</v>
          </cell>
          <cell r="O139">
            <v>384</v>
          </cell>
          <cell r="P139">
            <v>-2109</v>
          </cell>
          <cell r="Q139">
            <v>11512</v>
          </cell>
          <cell r="R139">
            <v>-6571</v>
          </cell>
          <cell r="S139">
            <v>-4188</v>
          </cell>
          <cell r="T139">
            <v>-1086</v>
          </cell>
          <cell r="U139">
            <v>1443</v>
          </cell>
          <cell r="V139">
            <v>946</v>
          </cell>
          <cell r="W139">
            <v>-3897</v>
          </cell>
          <cell r="X139">
            <v>-6180</v>
          </cell>
          <cell r="Y139">
            <v>20862</v>
          </cell>
          <cell r="Z139">
            <v>-4880</v>
          </cell>
          <cell r="AA139">
            <v>-5256</v>
          </cell>
        </row>
        <row r="140">
          <cell r="B140" t="str">
            <v>Somatoria com Projeto Original</v>
          </cell>
          <cell r="F140">
            <v>7514.6823631986481</v>
          </cell>
          <cell r="G140">
            <v>0.19014348497107461</v>
          </cell>
          <cell r="H140">
            <v>-19551.202610000008</v>
          </cell>
          <cell r="I140">
            <v>-37069.73569999999</v>
          </cell>
          <cell r="J140">
            <v>-33245.295790000004</v>
          </cell>
          <cell r="K140">
            <v>-8763.8709350000026</v>
          </cell>
          <cell r="L140">
            <v>-6771.8927100000001</v>
          </cell>
          <cell r="M140">
            <v>23628.519660000005</v>
          </cell>
          <cell r="N140">
            <v>27185.936645000002</v>
          </cell>
          <cell r="O140">
            <v>29563.350245000001</v>
          </cell>
          <cell r="P140">
            <v>30342.524010000001</v>
          </cell>
          <cell r="Q140">
            <v>19433.266990000004</v>
          </cell>
          <cell r="R140">
            <v>28091.341165000005</v>
          </cell>
          <cell r="S140">
            <v>32867.540544999996</v>
          </cell>
          <cell r="T140">
            <v>36630.619440000009</v>
          </cell>
          <cell r="U140">
            <v>51171.537524999992</v>
          </cell>
          <cell r="V140">
            <v>51766.402954999998</v>
          </cell>
          <cell r="W140">
            <v>59275.189444999996</v>
          </cell>
          <cell r="X140">
            <v>64546.082170000009</v>
          </cell>
          <cell r="Y140">
            <v>66032.430209999991</v>
          </cell>
          <cell r="Z140">
            <v>83662.664919999996</v>
          </cell>
          <cell r="AA140">
            <v>92404.847844999997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-779</v>
          </cell>
          <cell r="I142">
            <v>21841.260000000002</v>
          </cell>
          <cell r="J142">
            <v>12229.47</v>
          </cell>
          <cell r="K142">
            <v>-11194.406000000003</v>
          </cell>
          <cell r="L142">
            <v>-23361.129999999997</v>
          </cell>
          <cell r="M142">
            <v>-10653</v>
          </cell>
          <cell r="N142">
            <v>-12811</v>
          </cell>
          <cell r="O142">
            <v>-4732</v>
          </cell>
          <cell r="P142">
            <v>2109</v>
          </cell>
          <cell r="Q142">
            <v>12773</v>
          </cell>
          <cell r="R142">
            <v>-660</v>
          </cell>
          <cell r="S142">
            <v>-16108</v>
          </cell>
          <cell r="T142">
            <v>5410</v>
          </cell>
          <cell r="U142">
            <v>1093</v>
          </cell>
          <cell r="V142">
            <v>-883</v>
          </cell>
          <cell r="W142">
            <v>3472</v>
          </cell>
          <cell r="X142">
            <v>4577</v>
          </cell>
          <cell r="Y142">
            <v>-859</v>
          </cell>
          <cell r="Z142">
            <v>-440</v>
          </cell>
          <cell r="AA142">
            <v>5256</v>
          </cell>
        </row>
        <row r="143">
          <cell r="B143" t="str">
            <v>Somatoria com Projeto Original</v>
          </cell>
          <cell r="F143">
            <v>-968.07551951358198</v>
          </cell>
          <cell r="G143">
            <v>0.17592080412206704</v>
          </cell>
          <cell r="H143">
            <v>-53892.702610000008</v>
          </cell>
          <cell r="I143">
            <v>-17131.005699999987</v>
          </cell>
          <cell r="J143">
            <v>2544.3742099999927</v>
          </cell>
          <cell r="K143">
            <v>-16526.152935000006</v>
          </cell>
          <cell r="L143">
            <v>-16422.022709999997</v>
          </cell>
          <cell r="M143">
            <v>13193.519660000005</v>
          </cell>
          <cell r="N143">
            <v>15319.936645000002</v>
          </cell>
          <cell r="O143">
            <v>24447.350245000001</v>
          </cell>
          <cell r="P143">
            <v>34560.524010000001</v>
          </cell>
          <cell r="Q143">
            <v>20694.266990000004</v>
          </cell>
          <cell r="R143">
            <v>34002.341165000005</v>
          </cell>
          <cell r="S143">
            <v>20947.540544999996</v>
          </cell>
          <cell r="T143">
            <v>43126.619440000009</v>
          </cell>
          <cell r="U143">
            <v>50821.537524999992</v>
          </cell>
          <cell r="V143">
            <v>49937.402954999998</v>
          </cell>
          <cell r="W143">
            <v>66644.189444999996</v>
          </cell>
          <cell r="X143">
            <v>75303.082170000009</v>
          </cell>
          <cell r="Y143">
            <v>44311.430209999991</v>
          </cell>
          <cell r="Z143">
            <v>88102.664919999996</v>
          </cell>
          <cell r="AA143">
            <v>102916.847845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-534.02199999999993</v>
          </cell>
          <cell r="I145">
            <v>-942.57294736842141</v>
          </cell>
          <cell r="J145">
            <v>3635.0597192982459</v>
          </cell>
          <cell r="K145">
            <v>17082.089901651187</v>
          </cell>
          <cell r="L145">
            <v>35762.644776651192</v>
          </cell>
          <cell r="M145">
            <v>-14761.459223348815</v>
          </cell>
          <cell r="N145">
            <v>-15943.200016205958</v>
          </cell>
          <cell r="O145">
            <v>-13832.850177744416</v>
          </cell>
          <cell r="P145">
            <v>-9527.8039277444168</v>
          </cell>
          <cell r="Q145">
            <v>-5605.8199277444173</v>
          </cell>
          <cell r="R145">
            <v>1228.3630722555822</v>
          </cell>
          <cell r="S145">
            <v>17330.216405588915</v>
          </cell>
          <cell r="T145">
            <v>4154.7664055889163</v>
          </cell>
          <cell r="U145">
            <v>-1165.8787372682266</v>
          </cell>
          <cell r="V145">
            <v>-4871.9107372682265</v>
          </cell>
          <cell r="W145">
            <v>1633.6652627317728</v>
          </cell>
          <cell r="X145">
            <v>-4051.9282372682273</v>
          </cell>
          <cell r="Y145">
            <v>3780.0357627317726</v>
          </cell>
          <cell r="Z145">
            <v>-2336.1872372682274</v>
          </cell>
          <cell r="AA145">
            <v>-4144.8072372682273</v>
          </cell>
        </row>
        <row r="146">
          <cell r="B146" t="str">
            <v>Somatoria com Projeto Original</v>
          </cell>
          <cell r="F146">
            <v>10540.102209628472</v>
          </cell>
          <cell r="G146">
            <v>0.19415551669029996</v>
          </cell>
          <cell r="H146">
            <v>-53647.724610000005</v>
          </cell>
          <cell r="I146">
            <v>-39914.838647368408</v>
          </cell>
          <cell r="J146">
            <v>-6050.0360707017608</v>
          </cell>
          <cell r="K146">
            <v>11750.342966651184</v>
          </cell>
          <cell r="L146">
            <v>42701.752066651192</v>
          </cell>
          <cell r="M146">
            <v>9085.0604366511907</v>
          </cell>
          <cell r="N146">
            <v>12187.736628794044</v>
          </cell>
          <cell r="O146">
            <v>15346.500067255585</v>
          </cell>
          <cell r="P146">
            <v>22923.720082255582</v>
          </cell>
          <cell r="Q146">
            <v>2315.4470622555864</v>
          </cell>
          <cell r="R146">
            <v>35890.704237255588</v>
          </cell>
          <cell r="S146">
            <v>54385.756950588911</v>
          </cell>
          <cell r="T146">
            <v>41871.385845588928</v>
          </cell>
          <cell r="U146">
            <v>48562.658787731765</v>
          </cell>
          <cell r="V146">
            <v>45948.492217731771</v>
          </cell>
          <cell r="W146">
            <v>64805.854707731771</v>
          </cell>
          <cell r="X146">
            <v>66674.153932731788</v>
          </cell>
          <cell r="Y146">
            <v>48950.465972731763</v>
          </cell>
          <cell r="Z146">
            <v>86206.477682731769</v>
          </cell>
          <cell r="AA146">
            <v>93516.040607731775</v>
          </cell>
        </row>
        <row r="147">
          <cell r="B147" t="str">
            <v>Perda de Receita - Rod. SP 322 (Sertãozinho e Pitangueiras)</v>
          </cell>
        </row>
        <row r="148">
          <cell r="B148" t="str">
            <v>Fluxo de Caixa do Fator</v>
          </cell>
          <cell r="H148">
            <v>-2872.6691704830919</v>
          </cell>
          <cell r="I148">
            <v>-2792.8034431599999</v>
          </cell>
          <cell r="J148">
            <v>-1454.9602635714521</v>
          </cell>
          <cell r="K148">
            <v>0</v>
          </cell>
          <cell r="L148">
            <v>-1317.5939985225002</v>
          </cell>
          <cell r="M148">
            <v>-1390.7927172525001</v>
          </cell>
          <cell r="N148">
            <v>-1464.1898868000001</v>
          </cell>
          <cell r="O148">
            <v>-1541.4791468150001</v>
          </cell>
          <cell r="P148">
            <v>-1622.8706216925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-7707.0295386821581</v>
          </cell>
          <cell r="G149">
            <v>0.16671352352911342</v>
          </cell>
          <cell r="H149">
            <v>-55986.371780483096</v>
          </cell>
          <cell r="I149">
            <v>-41765.069143159992</v>
          </cell>
          <cell r="J149">
            <v>-11140.056053571459</v>
          </cell>
          <cell r="K149">
            <v>-5331.7469350000028</v>
          </cell>
          <cell r="L149">
            <v>5621.5132914774995</v>
          </cell>
          <cell r="M149">
            <v>22455.726942747504</v>
          </cell>
          <cell r="N149">
            <v>26666.746758200003</v>
          </cell>
          <cell r="O149">
            <v>27637.871098185002</v>
          </cell>
          <cell r="P149">
            <v>30828.653388307503</v>
          </cell>
          <cell r="Q149">
            <v>7921.2669900000037</v>
          </cell>
          <cell r="R149">
            <v>34662.341165000005</v>
          </cell>
          <cell r="S149">
            <v>37055.540544999996</v>
          </cell>
          <cell r="T149">
            <v>37716.619440000009</v>
          </cell>
          <cell r="U149">
            <v>49728.537524999992</v>
          </cell>
          <cell r="V149">
            <v>50820.402954999998</v>
          </cell>
          <cell r="W149">
            <v>63172.189444999996</v>
          </cell>
          <cell r="X149">
            <v>70726.082170000009</v>
          </cell>
          <cell r="Y149">
            <v>45170.430209999991</v>
          </cell>
          <cell r="Z149">
            <v>88542.664919999996</v>
          </cell>
          <cell r="AA149">
            <v>97660.847844999997</v>
          </cell>
        </row>
        <row r="150">
          <cell r="B150" t="str">
            <v>Perda de Receita - Rod. SP 330 (Salles de Oliveria e Ituverava)</v>
          </cell>
        </row>
        <row r="151">
          <cell r="B151" t="str">
            <v>Fluxo de Caixa do Fator</v>
          </cell>
          <cell r="H151">
            <v>-3089.9290656712496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-2624.3005277807911</v>
          </cell>
          <cell r="G152">
            <v>0.17370082893621805</v>
          </cell>
          <cell r="H152">
            <v>-56203.631675671255</v>
          </cell>
          <cell r="I152">
            <v>-38972.265699999989</v>
          </cell>
          <cell r="J152">
            <v>-9685.0957900000067</v>
          </cell>
          <cell r="K152">
            <v>-5331.7469350000028</v>
          </cell>
          <cell r="L152">
            <v>6939.1072899999999</v>
          </cell>
          <cell r="M152">
            <v>23846.519660000005</v>
          </cell>
          <cell r="N152">
            <v>28130.936645000002</v>
          </cell>
          <cell r="O152">
            <v>29179.350245000001</v>
          </cell>
          <cell r="P152">
            <v>32451.524010000001</v>
          </cell>
          <cell r="Q152">
            <v>7921.2669900000037</v>
          </cell>
          <cell r="R152">
            <v>34662.341165000005</v>
          </cell>
          <cell r="S152">
            <v>37055.540544999996</v>
          </cell>
          <cell r="T152">
            <v>37716.619440000009</v>
          </cell>
          <cell r="U152">
            <v>49728.537524999992</v>
          </cell>
          <cell r="V152">
            <v>50820.402954999998</v>
          </cell>
          <cell r="W152">
            <v>63172.189444999996</v>
          </cell>
          <cell r="X152">
            <v>70726.082170000009</v>
          </cell>
          <cell r="Y152">
            <v>45170.430209999991</v>
          </cell>
          <cell r="Z152">
            <v>88542.664919999996</v>
          </cell>
          <cell r="AA152">
            <v>97660.847844999997</v>
          </cell>
        </row>
        <row r="153">
          <cell r="B153" t="str">
            <v>Perda de Receita - Parcelamento do Reajuste Tarifário de Julho de 2003.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-1065.0940980534756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 t="str">
            <v>Somatoria com Projeto Original</v>
          </cell>
          <cell r="F155">
            <v>-399.74066185194283</v>
          </cell>
          <cell r="G155">
            <v>0.17684933954202317</v>
          </cell>
          <cell r="H155">
            <v>-53113.702610000008</v>
          </cell>
          <cell r="I155">
            <v>-38972.265699999989</v>
          </cell>
          <cell r="J155">
            <v>-9685.0957900000067</v>
          </cell>
          <cell r="K155">
            <v>-5331.7469350000028</v>
          </cell>
          <cell r="L155">
            <v>6939.1072899999999</v>
          </cell>
          <cell r="M155">
            <v>22781.425561946529</v>
          </cell>
          <cell r="N155">
            <v>28130.936645000002</v>
          </cell>
          <cell r="O155">
            <v>29179.350245000001</v>
          </cell>
          <cell r="P155">
            <v>32451.524010000001</v>
          </cell>
          <cell r="Q155">
            <v>7921.2669900000037</v>
          </cell>
          <cell r="R155">
            <v>34662.341165000005</v>
          </cell>
          <cell r="S155">
            <v>37055.540544999996</v>
          </cell>
          <cell r="T155">
            <v>37716.619440000009</v>
          </cell>
          <cell r="U155">
            <v>49728.537524999992</v>
          </cell>
          <cell r="V155">
            <v>50820.402954999998</v>
          </cell>
          <cell r="W155">
            <v>63172.189444999996</v>
          </cell>
          <cell r="X155">
            <v>70726.082170000009</v>
          </cell>
          <cell r="Y155">
            <v>45170.430209999991</v>
          </cell>
          <cell r="Z155">
            <v>88542.664919999996</v>
          </cell>
          <cell r="AA155">
            <v>97660.847844999997</v>
          </cell>
        </row>
        <row r="156">
          <cell r="B156" t="str">
            <v>Majoração do COFINS</v>
          </cell>
        </row>
        <row r="157">
          <cell r="B157" t="str">
            <v>Fluxo de Caixa do Fator</v>
          </cell>
          <cell r="H157">
            <v>-15.310528962736107</v>
          </cell>
          <cell r="I157">
            <v>-374.60230639999997</v>
          </cell>
          <cell r="J157">
            <v>-407.95346940602747</v>
          </cell>
          <cell r="K157">
            <v>-443.53999999999996</v>
          </cell>
          <cell r="L157">
            <v>-464.45096464999989</v>
          </cell>
          <cell r="M157">
            <v>-580.32642566684376</v>
          </cell>
          <cell r="N157">
            <v>-970.68879088184735</v>
          </cell>
          <cell r="O157">
            <v>-532.67715509999982</v>
          </cell>
          <cell r="P157">
            <v>-557.63492644999997</v>
          </cell>
          <cell r="Q157">
            <v>-602.07539999999995</v>
          </cell>
          <cell r="R157">
            <v>-629.64589999999998</v>
          </cell>
          <cell r="S157">
            <v>-658.0874</v>
          </cell>
          <cell r="T157">
            <v>-687.90910000000008</v>
          </cell>
          <cell r="U157">
            <v>-719.19810000000007</v>
          </cell>
          <cell r="V157">
            <v>-750.92930000000001</v>
          </cell>
          <cell r="W157">
            <v>-784.16800000000012</v>
          </cell>
          <cell r="X157">
            <v>-818.39160000000004</v>
          </cell>
          <cell r="Y157">
            <v>-854.22990000000004</v>
          </cell>
          <cell r="Z157">
            <v>-891.7432</v>
          </cell>
          <cell r="AA157">
            <v>-931.03199999999993</v>
          </cell>
        </row>
        <row r="158">
          <cell r="B158" t="str">
            <v>Somatoria com Projeto Original</v>
          </cell>
          <cell r="F158">
            <v>-2532.7644866627447</v>
          </cell>
          <cell r="G158">
            <v>0.17375266882072771</v>
          </cell>
          <cell r="H158">
            <v>-53129.013138962742</v>
          </cell>
          <cell r="I158">
            <v>-39346.868006399985</v>
          </cell>
          <cell r="J158">
            <v>-10093.049259406034</v>
          </cell>
          <cell r="K158">
            <v>-5775.2869350000028</v>
          </cell>
          <cell r="L158">
            <v>6474.6563253499999</v>
          </cell>
          <cell r="M158">
            <v>23266.193234333161</v>
          </cell>
          <cell r="N158">
            <v>27160.247854118155</v>
          </cell>
          <cell r="O158">
            <v>28646.673089900003</v>
          </cell>
          <cell r="P158">
            <v>31893.889083550002</v>
          </cell>
          <cell r="Q158">
            <v>7319.191590000004</v>
          </cell>
          <cell r="R158">
            <v>34032.695265000002</v>
          </cell>
          <cell r="S158">
            <v>36397.453144999999</v>
          </cell>
          <cell r="T158">
            <v>37028.710340000012</v>
          </cell>
          <cell r="U158">
            <v>49009.339424999991</v>
          </cell>
          <cell r="V158">
            <v>50069.473654999994</v>
          </cell>
          <cell r="W158">
            <v>62388.021444999998</v>
          </cell>
          <cell r="X158">
            <v>69907.690570000006</v>
          </cell>
          <cell r="Y158">
            <v>44316.200309999993</v>
          </cell>
          <cell r="Z158">
            <v>87650.921719999998</v>
          </cell>
          <cell r="AA158">
            <v>96729.81584499999</v>
          </cell>
        </row>
        <row r="159">
          <cell r="B159" t="str">
            <v>Majoração do PIS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-33.06881802103711</v>
          </cell>
          <cell r="M160">
            <v>-125.58409235085909</v>
          </cell>
          <cell r="N160">
            <v>-45.831791867488789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-76.355201902803415</v>
          </cell>
          <cell r="G161">
            <v>0.17731865679947265</v>
          </cell>
          <cell r="H161">
            <v>-53113.702610000008</v>
          </cell>
          <cell r="I161">
            <v>-38972.265699999989</v>
          </cell>
          <cell r="J161">
            <v>-9685.0957900000067</v>
          </cell>
          <cell r="K161">
            <v>-5331.7469350000028</v>
          </cell>
          <cell r="L161">
            <v>6906.0384719789627</v>
          </cell>
          <cell r="M161">
            <v>23720.935567649147</v>
          </cell>
          <cell r="N161">
            <v>28085.104853132514</v>
          </cell>
          <cell r="O161">
            <v>29179.350245000001</v>
          </cell>
          <cell r="P161">
            <v>32451.524010000001</v>
          </cell>
          <cell r="Q161">
            <v>7921.2669900000037</v>
          </cell>
          <cell r="R161">
            <v>34662.341165000005</v>
          </cell>
          <cell r="S161">
            <v>37055.540544999996</v>
          </cell>
          <cell r="T161">
            <v>37716.619440000009</v>
          </cell>
          <cell r="U161">
            <v>49728.537524999992</v>
          </cell>
          <cell r="V161">
            <v>50820.402954999998</v>
          </cell>
          <cell r="W161">
            <v>63172.189444999996</v>
          </cell>
          <cell r="X161">
            <v>70726.082170000009</v>
          </cell>
          <cell r="Y161">
            <v>45170.430209999991</v>
          </cell>
          <cell r="Z161">
            <v>88542.664919999996</v>
          </cell>
          <cell r="AA161">
            <v>97660.847844999997</v>
          </cell>
        </row>
        <row r="162">
          <cell r="B162" t="str">
            <v>Alteração do ISSQN</v>
          </cell>
        </row>
        <row r="163">
          <cell r="B163" t="str">
            <v>Fluxo de Caixa do Fator</v>
          </cell>
          <cell r="H163">
            <v>918.6317377641667</v>
          </cell>
          <cell r="I163">
            <v>1808.3948866949333</v>
          </cell>
          <cell r="J163">
            <v>1347.562029271244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B164" t="str">
            <v>Somatoria com Projeto Original</v>
          </cell>
          <cell r="F164">
            <v>2910.1898973679658</v>
          </cell>
          <cell r="G164">
            <v>0.18175162333857517</v>
          </cell>
          <cell r="H164">
            <v>-52195.070872235839</v>
          </cell>
          <cell r="I164">
            <v>-37163.870813305053</v>
          </cell>
          <cell r="J164">
            <v>-8337.533760728762</v>
          </cell>
          <cell r="K164">
            <v>-5331.7469350000028</v>
          </cell>
          <cell r="L164">
            <v>6939.1072899999999</v>
          </cell>
          <cell r="M164">
            <v>23846.519660000005</v>
          </cell>
          <cell r="N164">
            <v>28130.936645000002</v>
          </cell>
          <cell r="O164">
            <v>29179.350245000001</v>
          </cell>
          <cell r="P164">
            <v>32451.524010000001</v>
          </cell>
          <cell r="Q164">
            <v>7921.2669900000037</v>
          </cell>
          <cell r="R164">
            <v>34662.341165000005</v>
          </cell>
          <cell r="S164">
            <v>37055.540544999996</v>
          </cell>
          <cell r="T164">
            <v>37716.619440000009</v>
          </cell>
          <cell r="U164">
            <v>49728.537524999992</v>
          </cell>
          <cell r="V164">
            <v>50820.402954999998</v>
          </cell>
          <cell r="W164">
            <v>63172.189444999996</v>
          </cell>
          <cell r="X164">
            <v>70726.082170000009</v>
          </cell>
          <cell r="Y164">
            <v>45170.430209999991</v>
          </cell>
          <cell r="Z164">
            <v>88542.664919999996</v>
          </cell>
          <cell r="AA164">
            <v>97660.847844999997</v>
          </cell>
        </row>
        <row r="165">
          <cell r="B165" t="str">
            <v>4ª Adequação de Investimentos</v>
          </cell>
        </row>
        <row r="166">
          <cell r="B166" t="str">
            <v>Fluxo de Caixa do Fator</v>
          </cell>
          <cell r="H166">
            <v>0</v>
          </cell>
          <cell r="I166">
            <v>-7.6421052631667407E-3</v>
          </cell>
          <cell r="J166">
            <v>-8.7421052633908404E-3</v>
          </cell>
          <cell r="K166">
            <v>279.33569907120733</v>
          </cell>
          <cell r="L166">
            <v>-5.5320321787929423</v>
          </cell>
          <cell r="M166">
            <v>2872.3120678212072</v>
          </cell>
          <cell r="N166">
            <v>3816.0038106783504</v>
          </cell>
          <cell r="O166">
            <v>-1638.0398816293427</v>
          </cell>
          <cell r="P166">
            <v>-6990.8988566293428</v>
          </cell>
          <cell r="Q166">
            <v>-2033.8975566293418</v>
          </cell>
          <cell r="R166">
            <v>1927.3488633706581</v>
          </cell>
          <cell r="S166">
            <v>3897.8155300373232</v>
          </cell>
          <cell r="T166">
            <v>-395.84910746267633</v>
          </cell>
          <cell r="U166">
            <v>-1639.4801217483907</v>
          </cell>
          <cell r="V166">
            <v>219.73487825160936</v>
          </cell>
          <cell r="W166">
            <v>-417.00772174838983</v>
          </cell>
          <cell r="X166">
            <v>-1690.226421748391</v>
          </cell>
          <cell r="Y166">
            <v>-366.90442174838921</v>
          </cell>
          <cell r="Z166">
            <v>-807.29452174838957</v>
          </cell>
          <cell r="AA166">
            <v>870.24547825160926</v>
          </cell>
        </row>
        <row r="167">
          <cell r="B167" t="str">
            <v>Somatoria com Projeto Original</v>
          </cell>
          <cell r="F167">
            <v>504.74300341849727</v>
          </cell>
          <cell r="G167">
            <v>0.17816814986071636</v>
          </cell>
          <cell r="H167">
            <v>-53113.702610000008</v>
          </cell>
          <cell r="I167">
            <v>-38972.273342105254</v>
          </cell>
          <cell r="J167">
            <v>-9685.1045321052698</v>
          </cell>
          <cell r="K167">
            <v>-5052.4112359287956</v>
          </cell>
          <cell r="L167">
            <v>6933.5752578212068</v>
          </cell>
          <cell r="M167">
            <v>26718.831727821213</v>
          </cell>
          <cell r="N167">
            <v>31946.940455678352</v>
          </cell>
          <cell r="O167">
            <v>27541.31036337066</v>
          </cell>
          <cell r="P167">
            <v>25460.62515337066</v>
          </cell>
          <cell r="Q167">
            <v>5887.3694333706617</v>
          </cell>
          <cell r="R167">
            <v>36589.690028370664</v>
          </cell>
          <cell r="S167">
            <v>40953.356075037322</v>
          </cell>
          <cell r="T167">
            <v>37320.77033253733</v>
          </cell>
          <cell r="U167">
            <v>48089.057403251601</v>
          </cell>
          <cell r="V167">
            <v>51040.137833251611</v>
          </cell>
          <cell r="W167">
            <v>62755.181723251604</v>
          </cell>
          <cell r="X167">
            <v>69035.855748251619</v>
          </cell>
          <cell r="Y167">
            <v>44803.525788251602</v>
          </cell>
          <cell r="Z167">
            <v>87735.370398251602</v>
          </cell>
          <cell r="AA167">
            <v>98531.093323251611</v>
          </cell>
        </row>
        <row r="168">
          <cell r="B168" t="str">
            <v>5ª Adequação de Investimentos</v>
          </cell>
        </row>
        <row r="169">
          <cell r="B169" t="str">
            <v>Fluxo de Caixa do Fator</v>
          </cell>
          <cell r="H169">
            <v>0</v>
          </cell>
          <cell r="I169">
            <v>151.75762105263178</v>
          </cell>
          <cell r="J169">
            <v>-2.6823789473682247</v>
          </cell>
          <cell r="K169">
            <v>225.46127987616094</v>
          </cell>
          <cell r="L169">
            <v>-7.1987201238387568</v>
          </cell>
          <cell r="M169">
            <v>-7.1987201238387568</v>
          </cell>
          <cell r="N169">
            <v>38.302851304730993</v>
          </cell>
          <cell r="O169">
            <v>1958.4572051508867</v>
          </cell>
          <cell r="P169">
            <v>-3097.4766448491137</v>
          </cell>
          <cell r="Q169">
            <v>-4320.1963448491142</v>
          </cell>
          <cell r="R169">
            <v>160.8136551508868</v>
          </cell>
          <cell r="S169">
            <v>160.8136551508868</v>
          </cell>
          <cell r="T169">
            <v>160.8136551508868</v>
          </cell>
          <cell r="U169">
            <v>160.8136551508868</v>
          </cell>
          <cell r="V169">
            <v>674.89365515088764</v>
          </cell>
          <cell r="W169">
            <v>130.89365515088761</v>
          </cell>
          <cell r="X169">
            <v>130.8936551508888</v>
          </cell>
          <cell r="Y169">
            <v>130.89365515088642</v>
          </cell>
          <cell r="Z169">
            <v>130.89365515088761</v>
          </cell>
          <cell r="AA169">
            <v>130.89365515088642</v>
          </cell>
        </row>
        <row r="170">
          <cell r="B170" t="str">
            <v>Somatoria com Projeto Original</v>
          </cell>
          <cell r="F170">
            <v>-615.50007412060336</v>
          </cell>
          <cell r="G170">
            <v>0.17653263155895724</v>
          </cell>
          <cell r="H170">
            <v>-53113.702610000008</v>
          </cell>
          <cell r="I170">
            <v>-38820.508078947358</v>
          </cell>
          <cell r="J170">
            <v>-9687.7781689473741</v>
          </cell>
          <cell r="K170">
            <v>-5106.2856551238419</v>
          </cell>
          <cell r="L170">
            <v>6931.908569876161</v>
          </cell>
          <cell r="M170">
            <v>23839.320939876168</v>
          </cell>
          <cell r="N170">
            <v>28169.239496304734</v>
          </cell>
          <cell r="O170">
            <v>31137.807450150889</v>
          </cell>
          <cell r="P170">
            <v>29354.047365150887</v>
          </cell>
          <cell r="Q170">
            <v>3601.0706451508895</v>
          </cell>
          <cell r="R170">
            <v>34823.154820150892</v>
          </cell>
          <cell r="S170">
            <v>37216.354200150883</v>
          </cell>
          <cell r="T170">
            <v>37877.433095150896</v>
          </cell>
          <cell r="U170">
            <v>49889.351180150879</v>
          </cell>
          <cell r="V170">
            <v>51495.296610150886</v>
          </cell>
          <cell r="W170">
            <v>63303.083100150885</v>
          </cell>
          <cell r="X170">
            <v>70856.975825150905</v>
          </cell>
          <cell r="Y170">
            <v>45301.32386515088</v>
          </cell>
          <cell r="Z170">
            <v>88673.558575150877</v>
          </cell>
          <cell r="AA170">
            <v>97791.741500150878</v>
          </cell>
        </row>
        <row r="171">
          <cell r="B171" t="str">
            <v>6ª Adequação - Investimentos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3.6666666654127766E-4</v>
          </cell>
          <cell r="K172">
            <v>1.7254901970773062E-4</v>
          </cell>
          <cell r="L172">
            <v>1.7254901940759736E-4</v>
          </cell>
          <cell r="M172">
            <v>1.7254902000786389E-4</v>
          </cell>
          <cell r="N172">
            <v>1.7254901940759736E-4</v>
          </cell>
          <cell r="O172">
            <v>1.7254901940759736E-4</v>
          </cell>
          <cell r="P172">
            <v>-14.402552450981311</v>
          </cell>
          <cell r="Q172">
            <v>1008.4993475490199</v>
          </cell>
          <cell r="R172">
            <v>-1500.6106524509801</v>
          </cell>
          <cell r="S172">
            <v>19.389347549019913</v>
          </cell>
          <cell r="T172">
            <v>19.389347549018712</v>
          </cell>
          <cell r="U172">
            <v>19.389347549019913</v>
          </cell>
          <cell r="V172">
            <v>19.389347549018712</v>
          </cell>
          <cell r="W172">
            <v>19.389347549018712</v>
          </cell>
          <cell r="X172">
            <v>19.389347549018712</v>
          </cell>
          <cell r="Y172">
            <v>19.389347549018712</v>
          </cell>
          <cell r="Z172">
            <v>19.389347549018712</v>
          </cell>
          <cell r="AA172">
            <v>19.389347549018712</v>
          </cell>
        </row>
        <row r="173">
          <cell r="B173" t="str">
            <v>Somatoria com Projeto Original</v>
          </cell>
          <cell r="F173">
            <v>-41.294014877559249</v>
          </cell>
          <cell r="G173">
            <v>0.17736956010188518</v>
          </cell>
          <cell r="H173">
            <v>-53113.702610000008</v>
          </cell>
          <cell r="I173">
            <v>-38972.265699999989</v>
          </cell>
          <cell r="J173">
            <v>-9685.0954233333396</v>
          </cell>
          <cell r="K173">
            <v>-5331.7467624509827</v>
          </cell>
          <cell r="L173">
            <v>6939.1074625490191</v>
          </cell>
          <cell r="M173">
            <v>23846.519832549024</v>
          </cell>
          <cell r="N173">
            <v>28130.93681754902</v>
          </cell>
          <cell r="O173">
            <v>29179.35041754902</v>
          </cell>
          <cell r="P173">
            <v>32437.121457549019</v>
          </cell>
          <cell r="Q173">
            <v>8929.7663375490229</v>
          </cell>
          <cell r="R173">
            <v>33161.730512549024</v>
          </cell>
          <cell r="S173">
            <v>37074.929892549015</v>
          </cell>
          <cell r="T173">
            <v>37736.008787549028</v>
          </cell>
          <cell r="U173">
            <v>49747.926872549011</v>
          </cell>
          <cell r="V173">
            <v>50839.792302549016</v>
          </cell>
          <cell r="W173">
            <v>63191.578792549015</v>
          </cell>
          <cell r="X173">
            <v>70745.471517549027</v>
          </cell>
          <cell r="Y173">
            <v>45189.81955754901</v>
          </cell>
          <cell r="Z173">
            <v>88562.054267549014</v>
          </cell>
          <cell r="AA173">
            <v>97680.237192549015</v>
          </cell>
        </row>
        <row r="174">
          <cell r="B174" t="str">
            <v>Compensação da CSLL e IR - Referente ao Resultado Negativo do Ano 1</v>
          </cell>
        </row>
        <row r="175">
          <cell r="B175" t="str">
            <v>Fluxo de Caixa do Fator</v>
          </cell>
          <cell r="H175">
            <v>0</v>
          </cell>
          <cell r="I175">
            <v>-233.49460496486574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-168.42515927098086</v>
          </cell>
          <cell r="G176">
            <v>0.17718516474440044</v>
          </cell>
          <cell r="H176">
            <v>-53113.702610000008</v>
          </cell>
          <cell r="I176">
            <v>-39205.760304964853</v>
          </cell>
          <cell r="J176">
            <v>-9685.0957900000067</v>
          </cell>
          <cell r="K176">
            <v>-5331.7469350000028</v>
          </cell>
          <cell r="L176">
            <v>6939.1072899999999</v>
          </cell>
          <cell r="M176">
            <v>23846.519660000005</v>
          </cell>
          <cell r="N176">
            <v>28130.936645000002</v>
          </cell>
          <cell r="O176">
            <v>29179.350245000001</v>
          </cell>
          <cell r="P176">
            <v>32451.524010000001</v>
          </cell>
          <cell r="Q176">
            <v>7921.2669900000037</v>
          </cell>
          <cell r="R176">
            <v>34662.341165000005</v>
          </cell>
          <cell r="S176">
            <v>37055.540544999996</v>
          </cell>
          <cell r="T176">
            <v>37716.619440000009</v>
          </cell>
          <cell r="U176">
            <v>49728.537524999992</v>
          </cell>
          <cell r="V176">
            <v>50820.402954999998</v>
          </cell>
          <cell r="W176">
            <v>63172.189444999996</v>
          </cell>
          <cell r="X176">
            <v>70726.082170000009</v>
          </cell>
          <cell r="Y176">
            <v>45170.430209999991</v>
          </cell>
          <cell r="Z176">
            <v>88542.664919999996</v>
          </cell>
          <cell r="AA176">
            <v>97660.847844999997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4.1688632533956627E-9</v>
          </cell>
          <cell r="G179">
            <v>0.17742957902740991</v>
          </cell>
          <cell r="H179">
            <v>-53113.702610000008</v>
          </cell>
          <cell r="I179">
            <v>-38972.265699999989</v>
          </cell>
          <cell r="J179">
            <v>-9685.0957900000067</v>
          </cell>
          <cell r="K179">
            <v>-5331.7469350000028</v>
          </cell>
          <cell r="L179">
            <v>6939.1072899999999</v>
          </cell>
          <cell r="M179">
            <v>23846.519660000005</v>
          </cell>
          <cell r="N179">
            <v>28130.936645000002</v>
          </cell>
          <cell r="O179">
            <v>29179.350245000001</v>
          </cell>
          <cell r="P179">
            <v>32451.524010000001</v>
          </cell>
          <cell r="Q179">
            <v>7921.2669900000037</v>
          </cell>
          <cell r="R179">
            <v>34662.341165000005</v>
          </cell>
          <cell r="S179">
            <v>37055.540544999996</v>
          </cell>
          <cell r="T179">
            <v>37716.619440000009</v>
          </cell>
          <cell r="U179">
            <v>49728.537524999992</v>
          </cell>
          <cell r="V179">
            <v>50820.402954999998</v>
          </cell>
          <cell r="W179">
            <v>63172.189444999996</v>
          </cell>
          <cell r="X179">
            <v>70726.082170000009</v>
          </cell>
          <cell r="Y179">
            <v>45170.430209999991</v>
          </cell>
          <cell r="Z179">
            <v>88542.664919999996</v>
          </cell>
          <cell r="AA179">
            <v>97660.847844999997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4.1688632533956627E-9</v>
          </cell>
          <cell r="G182">
            <v>0.17742957902740991</v>
          </cell>
          <cell r="H182">
            <v>-53113.702610000008</v>
          </cell>
          <cell r="I182">
            <v>-38972.265699999989</v>
          </cell>
          <cell r="J182">
            <v>-9685.0957900000067</v>
          </cell>
          <cell r="K182">
            <v>-5331.7469350000028</v>
          </cell>
          <cell r="L182">
            <v>6939.1072899999999</v>
          </cell>
          <cell r="M182">
            <v>23846.519660000005</v>
          </cell>
          <cell r="N182">
            <v>28130.936645000002</v>
          </cell>
          <cell r="O182">
            <v>29179.350245000001</v>
          </cell>
          <cell r="P182">
            <v>32451.524010000001</v>
          </cell>
          <cell r="Q182">
            <v>7921.2669900000037</v>
          </cell>
          <cell r="R182">
            <v>34662.341165000005</v>
          </cell>
          <cell r="S182">
            <v>37055.540544999996</v>
          </cell>
          <cell r="T182">
            <v>37716.619440000009</v>
          </cell>
          <cell r="U182">
            <v>49728.537524999992</v>
          </cell>
          <cell r="V182">
            <v>50820.402954999998</v>
          </cell>
          <cell r="W182">
            <v>63172.189444999996</v>
          </cell>
          <cell r="X182">
            <v>70726.082170000009</v>
          </cell>
          <cell r="Y182">
            <v>45170.430209999991</v>
          </cell>
          <cell r="Z182">
            <v>88542.664919999996</v>
          </cell>
          <cell r="AA182">
            <v>97660.847844999997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27190.20097264709</v>
          </cell>
          <cell r="I184">
            <v>21360.461563749017</v>
          </cell>
          <cell r="J184">
            <v>-8213.7127387939545</v>
          </cell>
          <cell r="K184">
            <v>2516.8170531475721</v>
          </cell>
          <cell r="L184">
            <v>-3137.329584295956</v>
          </cell>
          <cell r="M184">
            <v>-25929.143036426107</v>
          </cell>
          <cell r="N184">
            <v>-28325.603651223188</v>
          </cell>
          <cell r="O184">
            <v>-19934.588983588852</v>
          </cell>
          <cell r="P184">
            <v>-21811.087529816356</v>
          </cell>
          <cell r="Q184">
            <v>12731.510118326143</v>
          </cell>
          <cell r="R184">
            <v>-6044.7309616738512</v>
          </cell>
          <cell r="S184">
            <v>454.14753832614531</v>
          </cell>
          <cell r="T184">
            <v>7575.2112008261456</v>
          </cell>
          <cell r="U184">
            <v>-808.35395631671065</v>
          </cell>
          <cell r="V184">
            <v>-4645.8221563167108</v>
          </cell>
          <cell r="W184">
            <v>157.7725436832892</v>
          </cell>
          <cell r="X184">
            <v>-8013.2632563167108</v>
          </cell>
          <cell r="Y184">
            <v>22712.184443683287</v>
          </cell>
          <cell r="Z184">
            <v>-9204.9419563167121</v>
          </cell>
          <cell r="AA184">
            <v>-4055.3107563167127</v>
          </cell>
        </row>
        <row r="185">
          <cell r="B185" t="str">
            <v>Somatoria com Projeto Original</v>
          </cell>
          <cell r="F185">
            <v>6336.2322889004354</v>
          </cell>
          <cell r="G185">
            <v>0.18982213783124235</v>
          </cell>
          <cell r="H185">
            <v>-25923.501637352918</v>
          </cell>
          <cell r="I185">
            <v>-17611.804136250972</v>
          </cell>
          <cell r="J185">
            <v>-17898.808528793961</v>
          </cell>
          <cell r="K185">
            <v>-2814.9298818524308</v>
          </cell>
          <cell r="L185">
            <v>3801.7777057040439</v>
          </cell>
          <cell r="M185">
            <v>-2082.6233764261015</v>
          </cell>
          <cell r="N185">
            <v>-194.66700622318604</v>
          </cell>
          <cell r="O185">
            <v>9244.7612614111495</v>
          </cell>
          <cell r="P185">
            <v>10640.436480183645</v>
          </cell>
          <cell r="Q185">
            <v>20652.777108326147</v>
          </cell>
          <cell r="R185">
            <v>28617.610203326156</v>
          </cell>
          <cell r="S185">
            <v>37509.688083326138</v>
          </cell>
          <cell r="T185">
            <v>45291.830640826156</v>
          </cell>
          <cell r="U185">
            <v>48920.183568683278</v>
          </cell>
          <cell r="V185">
            <v>46174.580798683288</v>
          </cell>
          <cell r="W185">
            <v>63329.961988683288</v>
          </cell>
          <cell r="X185">
            <v>62712.818913683295</v>
          </cell>
          <cell r="Y185">
            <v>67882.614653683282</v>
          </cell>
          <cell r="Z185">
            <v>79337.722963683278</v>
          </cell>
          <cell r="AA185">
            <v>93605.537088683282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27421.842918333336</v>
          </cell>
          <cell r="H191">
            <v>55910.792000000001</v>
          </cell>
          <cell r="I191">
            <v>60888.577523287669</v>
          </cell>
          <cell r="J191">
            <v>66200</v>
          </cell>
          <cell r="K191">
            <v>69321.039499999999</v>
          </cell>
          <cell r="L191">
            <v>70408.848765550327</v>
          </cell>
          <cell r="M191">
            <v>75958.16</v>
          </cell>
          <cell r="N191">
            <v>79504.053</v>
          </cell>
          <cell r="O191">
            <v>83229.093500000003</v>
          </cell>
          <cell r="P191">
            <v>89862</v>
          </cell>
          <cell r="Q191">
            <v>93977</v>
          </cell>
          <cell r="R191">
            <v>98222</v>
          </cell>
          <cell r="S191">
            <v>102673</v>
          </cell>
          <cell r="T191">
            <v>107343</v>
          </cell>
          <cell r="U191">
            <v>112079</v>
          </cell>
          <cell r="V191">
            <v>117040</v>
          </cell>
          <cell r="W191">
            <v>122148</v>
          </cell>
          <cell r="X191">
            <v>127497</v>
          </cell>
          <cell r="Y191">
            <v>133096</v>
          </cell>
          <cell r="Z191">
            <v>138960</v>
          </cell>
          <cell r="AA191">
            <v>1831739.4072071714</v>
          </cell>
        </row>
        <row r="192">
          <cell r="B192" t="str">
            <v>1.1 - Operacionais    (1.1.1 + 1.1.2)</v>
          </cell>
          <cell r="G192">
            <v>27421.842918333336</v>
          </cell>
          <cell r="H192">
            <v>55910.792000000001</v>
          </cell>
          <cell r="I192">
            <v>60888.577523287669</v>
          </cell>
          <cell r="J192">
            <v>66200</v>
          </cell>
          <cell r="K192">
            <v>69321.039499999999</v>
          </cell>
          <cell r="L192">
            <v>70408.848765550327</v>
          </cell>
          <cell r="M192">
            <v>75958.16</v>
          </cell>
          <cell r="N192">
            <v>79504.053</v>
          </cell>
          <cell r="O192">
            <v>83229.093500000003</v>
          </cell>
          <cell r="P192">
            <v>89862</v>
          </cell>
          <cell r="Q192">
            <v>93977</v>
          </cell>
          <cell r="R192">
            <v>98222</v>
          </cell>
          <cell r="S192">
            <v>102673</v>
          </cell>
          <cell r="T192">
            <v>107343</v>
          </cell>
          <cell r="U192">
            <v>112079</v>
          </cell>
          <cell r="V192">
            <v>117040</v>
          </cell>
          <cell r="W192">
            <v>122148</v>
          </cell>
          <cell r="X192">
            <v>127497</v>
          </cell>
          <cell r="Y192">
            <v>133096</v>
          </cell>
          <cell r="Z192">
            <v>138960</v>
          </cell>
          <cell r="AA192">
            <v>1831739.4072071714</v>
          </cell>
        </row>
        <row r="193">
          <cell r="B193" t="str">
            <v>1.1.1 - Receitas de  Pedágios    (Transp. Qd.2.1.1.2)</v>
          </cell>
          <cell r="G193">
            <v>27421.842918333336</v>
          </cell>
          <cell r="H193">
            <v>55910.792000000001</v>
          </cell>
          <cell r="I193">
            <v>60888.577523287669</v>
          </cell>
          <cell r="J193">
            <v>66200</v>
          </cell>
          <cell r="K193">
            <v>69321.039499999999</v>
          </cell>
          <cell r="L193">
            <v>70408.848765550327</v>
          </cell>
          <cell r="M193">
            <v>75958.16</v>
          </cell>
          <cell r="N193">
            <v>79504.053</v>
          </cell>
          <cell r="O193">
            <v>83229.093500000003</v>
          </cell>
          <cell r="P193">
            <v>89862</v>
          </cell>
          <cell r="Q193">
            <v>93977</v>
          </cell>
          <cell r="R193">
            <v>98222</v>
          </cell>
          <cell r="S193">
            <v>102673</v>
          </cell>
          <cell r="T193">
            <v>107343</v>
          </cell>
          <cell r="U193">
            <v>112079</v>
          </cell>
          <cell r="V193">
            <v>117040</v>
          </cell>
          <cell r="W193">
            <v>122148</v>
          </cell>
          <cell r="X193">
            <v>127497</v>
          </cell>
          <cell r="Y193">
            <v>133096</v>
          </cell>
          <cell r="Z193">
            <v>138960</v>
          </cell>
          <cell r="AA193">
            <v>1831739.4072071714</v>
          </cell>
        </row>
        <row r="194">
          <cell r="B194" t="str">
            <v>1.1.2 - Outras Receitas Operacionais    (calculado 2.1.2.)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5">
          <cell r="B195" t="str">
            <v>2 -  DEDUÇÕES DA RECEITA    (2.1)</v>
          </cell>
          <cell r="G195">
            <v>749.53037310111108</v>
          </cell>
          <cell r="H195">
            <v>2137.1866621866666</v>
          </cell>
          <cell r="I195">
            <v>3255.575344911781</v>
          </cell>
          <cell r="J195">
            <v>5726.3</v>
          </cell>
          <cell r="K195">
            <v>6045.626361557519</v>
          </cell>
          <cell r="L195">
            <v>6439.8747186507253</v>
          </cell>
          <cell r="M195">
            <v>7327.9941396258746</v>
          </cell>
          <cell r="N195">
            <v>6877.1005845</v>
          </cell>
          <cell r="O195">
            <v>7199.3165877499996</v>
          </cell>
          <cell r="P195">
            <v>7773.063000000001</v>
          </cell>
          <cell r="Q195">
            <v>8129.0105000000003</v>
          </cell>
          <cell r="R195">
            <v>8496.2029999999995</v>
          </cell>
          <cell r="S195">
            <v>8881.2145</v>
          </cell>
          <cell r="T195">
            <v>9285.1695</v>
          </cell>
          <cell r="U195">
            <v>9694.8335000000006</v>
          </cell>
          <cell r="V195">
            <v>10123.960000000001</v>
          </cell>
          <cell r="W195">
            <v>10565.802</v>
          </cell>
          <cell r="X195">
            <v>11028.4905</v>
          </cell>
          <cell r="Y195">
            <v>11512.804</v>
          </cell>
          <cell r="Z195">
            <v>12020.039999999999</v>
          </cell>
          <cell r="AA195">
            <v>153269.09527228368</v>
          </cell>
        </row>
        <row r="196">
          <cell r="B196" t="str">
            <v>2.1 - Tributos sobre Faturamento    (2.1.1+ .... + 2.1.4)</v>
          </cell>
          <cell r="G196">
            <v>749.53037310111108</v>
          </cell>
          <cell r="H196">
            <v>2137.1866621866666</v>
          </cell>
          <cell r="I196">
            <v>3255.575344911781</v>
          </cell>
          <cell r="J196">
            <v>5726.3</v>
          </cell>
          <cell r="K196">
            <v>6045.626361557519</v>
          </cell>
          <cell r="L196">
            <v>6439.8747186507253</v>
          </cell>
          <cell r="M196">
            <v>7327.9941396258746</v>
          </cell>
          <cell r="N196">
            <v>6877.1005845</v>
          </cell>
          <cell r="O196">
            <v>7199.3165877499996</v>
          </cell>
          <cell r="P196">
            <v>7773.063000000001</v>
          </cell>
          <cell r="Q196">
            <v>8129.0105000000003</v>
          </cell>
          <cell r="R196">
            <v>8496.2029999999995</v>
          </cell>
          <cell r="S196">
            <v>8881.2145</v>
          </cell>
          <cell r="T196">
            <v>9285.1695</v>
          </cell>
          <cell r="U196">
            <v>9694.8335000000006</v>
          </cell>
          <cell r="V196">
            <v>10123.960000000001</v>
          </cell>
          <cell r="W196">
            <v>10565.802</v>
          </cell>
          <cell r="X196">
            <v>11028.4905</v>
          </cell>
          <cell r="Y196">
            <v>11512.804</v>
          </cell>
          <cell r="Z196">
            <v>12020.039999999999</v>
          </cell>
          <cell r="AA196">
            <v>153269.09527228368</v>
          </cell>
        </row>
        <row r="197">
          <cell r="B197" t="str">
            <v>2.1.1 - I.S.S    (transp. Qd  1.3.)</v>
          </cell>
          <cell r="G197">
            <v>0</v>
          </cell>
          <cell r="H197">
            <v>96.442754186666662</v>
          </cell>
          <cell r="I197">
            <v>1033.1422653117809</v>
          </cell>
          <cell r="J197">
            <v>3310</v>
          </cell>
          <cell r="K197">
            <v>3466.0519750000003</v>
          </cell>
          <cell r="L197">
            <v>3520.4424382775173</v>
          </cell>
          <cell r="M197">
            <v>3797.9080000000004</v>
          </cell>
          <cell r="N197">
            <v>3975.2026499999997</v>
          </cell>
          <cell r="O197">
            <v>4161.454675</v>
          </cell>
          <cell r="P197">
            <v>4493.1000000000004</v>
          </cell>
          <cell r="Q197">
            <v>4698.8500000000004</v>
          </cell>
          <cell r="R197">
            <v>4911.1000000000004</v>
          </cell>
          <cell r="S197">
            <v>5133.6500000000005</v>
          </cell>
          <cell r="T197">
            <v>5367.1500000000005</v>
          </cell>
          <cell r="U197">
            <v>5603.9500000000007</v>
          </cell>
          <cell r="V197">
            <v>5852</v>
          </cell>
          <cell r="W197">
            <v>6107.4000000000005</v>
          </cell>
          <cell r="X197">
            <v>6374.85</v>
          </cell>
          <cell r="Y197">
            <v>6654.8</v>
          </cell>
          <cell r="Z197">
            <v>6948</v>
          </cell>
          <cell r="AA197">
            <v>85505.494757775974</v>
          </cell>
        </row>
        <row r="198">
          <cell r="B198" t="str">
            <v>2.1.2 - Cofins    (transp. Qd 1.3.)</v>
          </cell>
          <cell r="G198">
            <v>571.28839413194441</v>
          </cell>
          <cell r="H198">
            <v>1677.32376</v>
          </cell>
          <cell r="I198">
            <v>1826.6573256986303</v>
          </cell>
          <cell r="J198">
            <v>1986</v>
          </cell>
          <cell r="K198">
            <v>2079.6311850000002</v>
          </cell>
          <cell r="L198">
            <v>2274.3358195898782</v>
          </cell>
          <cell r="M198">
            <v>2967.9524401221602</v>
          </cell>
          <cell r="N198">
            <v>2385.1215899999997</v>
          </cell>
          <cell r="O198">
            <v>2496.872805</v>
          </cell>
          <cell r="P198">
            <v>2695.86</v>
          </cell>
          <cell r="Q198">
            <v>2819.31</v>
          </cell>
          <cell r="R198">
            <v>2946.66</v>
          </cell>
          <cell r="S198">
            <v>3080.19</v>
          </cell>
          <cell r="T198">
            <v>3220.29</v>
          </cell>
          <cell r="U198">
            <v>3362.37</v>
          </cell>
          <cell r="V198">
            <v>3511.2000000000003</v>
          </cell>
          <cell r="W198">
            <v>3664.44</v>
          </cell>
          <cell r="X198">
            <v>3824.91</v>
          </cell>
          <cell r="Y198">
            <v>3992.88</v>
          </cell>
          <cell r="Z198">
            <v>4168.8</v>
          </cell>
          <cell r="AA198">
            <v>55552.093319542611</v>
          </cell>
        </row>
        <row r="199">
          <cell r="B199" t="str">
            <v>2.1.3 - Pis / Pasep    (transp. Qd 1.3.)</v>
          </cell>
          <cell r="G199">
            <v>178.24197896916664</v>
          </cell>
          <cell r="H199">
            <v>363.42014799999998</v>
          </cell>
          <cell r="I199">
            <v>395.77575390136985</v>
          </cell>
          <cell r="J199">
            <v>430.29999999999995</v>
          </cell>
          <cell r="K199">
            <v>499.94320155751802</v>
          </cell>
          <cell r="L199">
            <v>645.09646078332958</v>
          </cell>
          <cell r="M199">
            <v>562.13369950371452</v>
          </cell>
          <cell r="N199">
            <v>516.77634450000005</v>
          </cell>
          <cell r="O199">
            <v>540.98910775000002</v>
          </cell>
          <cell r="P199">
            <v>584.10299999999995</v>
          </cell>
          <cell r="Q199">
            <v>610.85050000000001</v>
          </cell>
          <cell r="R199">
            <v>638.44299999999998</v>
          </cell>
          <cell r="S199">
            <v>667.37450000000001</v>
          </cell>
          <cell r="T199">
            <v>697.72949999999992</v>
          </cell>
          <cell r="U199">
            <v>728.51350000000002</v>
          </cell>
          <cell r="V199">
            <v>760.76</v>
          </cell>
          <cell r="W199">
            <v>793.96199999999999</v>
          </cell>
          <cell r="X199">
            <v>828.73050000000001</v>
          </cell>
          <cell r="Y199">
            <v>865.12399999999991</v>
          </cell>
          <cell r="Z199">
            <v>903.24</v>
          </cell>
          <cell r="AA199">
            <v>12211.507194965097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26672.312545232224</v>
          </cell>
          <cell r="H201">
            <v>53773.605337813337</v>
          </cell>
          <cell r="I201">
            <v>57633.002178375886</v>
          </cell>
          <cell r="J201">
            <v>60473.7</v>
          </cell>
          <cell r="K201">
            <v>63275.413138442484</v>
          </cell>
          <cell r="L201">
            <v>63968.974046899602</v>
          </cell>
          <cell r="M201">
            <v>68630.165860374123</v>
          </cell>
          <cell r="N201">
            <v>72626.952415499996</v>
          </cell>
          <cell r="O201">
            <v>76029.776912250003</v>
          </cell>
          <cell r="P201">
            <v>82088.937000000005</v>
          </cell>
          <cell r="Q201">
            <v>85847.989499999996</v>
          </cell>
          <cell r="R201">
            <v>89725.797000000006</v>
          </cell>
          <cell r="S201">
            <v>93791.785499999998</v>
          </cell>
          <cell r="T201">
            <v>98057.830499999996</v>
          </cell>
          <cell r="U201">
            <v>102384.16649999999</v>
          </cell>
          <cell r="V201">
            <v>106916.04</v>
          </cell>
          <cell r="W201">
            <v>111582.198</v>
          </cell>
          <cell r="X201">
            <v>116468.5095</v>
          </cell>
          <cell r="Y201">
            <v>121583.196</v>
          </cell>
          <cell r="Z201">
            <v>126939.96</v>
          </cell>
          <cell r="AA201">
            <v>1678470.3119348877</v>
          </cell>
        </row>
        <row r="202">
          <cell r="B202" t="str">
            <v>4 -  DESPESAS    (4.1)</v>
          </cell>
          <cell r="G202">
            <v>27379.871954216665</v>
          </cell>
          <cell r="H202">
            <v>37579.111654736844</v>
          </cell>
          <cell r="I202">
            <v>39782.842998213251</v>
          </cell>
          <cell r="J202">
            <v>41241.621947024425</v>
          </cell>
          <cell r="K202">
            <v>42432.984173691089</v>
          </cell>
          <cell r="L202">
            <v>43697.80919698911</v>
          </cell>
          <cell r="M202">
            <v>45983.319931548234</v>
          </cell>
          <cell r="N202">
            <v>47704.091336932848</v>
          </cell>
          <cell r="O202">
            <v>49717.209218599513</v>
          </cell>
          <cell r="P202">
            <v>51452.598534811637</v>
          </cell>
          <cell r="Q202">
            <v>52719.289201478299</v>
          </cell>
          <cell r="R202">
            <v>53475.394757033864</v>
          </cell>
          <cell r="S202">
            <v>53924.541007033855</v>
          </cell>
          <cell r="T202">
            <v>54475.895768938622</v>
          </cell>
          <cell r="U202">
            <v>56735.449102271952</v>
          </cell>
          <cell r="V202">
            <v>57109.565768938613</v>
          </cell>
          <cell r="W202">
            <v>59495.119102271958</v>
          </cell>
          <cell r="X202">
            <v>64284.989102271953</v>
          </cell>
          <cell r="Y202">
            <v>69006.702435605286</v>
          </cell>
          <cell r="Z202">
            <v>75189.849102271954</v>
          </cell>
          <cell r="AA202">
            <v>1023388.2562948801</v>
          </cell>
        </row>
        <row r="203">
          <cell r="B203" t="str">
            <v>4.1 - Operacionais    (4.1.1+ .... + 4.1.10)</v>
          </cell>
          <cell r="G203">
            <v>27379.871954216665</v>
          </cell>
          <cell r="H203">
            <v>37579.111654736844</v>
          </cell>
          <cell r="I203">
            <v>39782.842998213251</v>
          </cell>
          <cell r="J203">
            <v>41241.621947024425</v>
          </cell>
          <cell r="K203">
            <v>42432.984173691089</v>
          </cell>
          <cell r="L203">
            <v>43697.80919698911</v>
          </cell>
          <cell r="M203">
            <v>45983.319931548234</v>
          </cell>
          <cell r="N203">
            <v>47704.091336932848</v>
          </cell>
          <cell r="O203">
            <v>49717.209218599513</v>
          </cell>
          <cell r="P203">
            <v>51452.598534811637</v>
          </cell>
          <cell r="Q203">
            <v>52719.289201478299</v>
          </cell>
          <cell r="R203">
            <v>53475.394757033864</v>
          </cell>
          <cell r="S203">
            <v>53924.541007033855</v>
          </cell>
          <cell r="T203">
            <v>54475.895768938622</v>
          </cell>
          <cell r="U203">
            <v>56735.449102271952</v>
          </cell>
          <cell r="V203">
            <v>57109.565768938613</v>
          </cell>
          <cell r="W203">
            <v>59495.119102271958</v>
          </cell>
          <cell r="X203">
            <v>64284.989102271953</v>
          </cell>
          <cell r="Y203">
            <v>69006.702435605286</v>
          </cell>
          <cell r="Z203">
            <v>75189.849102271954</v>
          </cell>
          <cell r="AA203">
            <v>1023388.2562948801</v>
          </cell>
        </row>
        <row r="204">
          <cell r="B204" t="str">
            <v>4.1.1  -  Pessoal e Administradores    (Transp. Qd. 1.3.)</v>
          </cell>
          <cell r="G204">
            <v>6418</v>
          </cell>
          <cell r="H204">
            <v>12386</v>
          </cell>
          <cell r="I204">
            <v>12386</v>
          </cell>
          <cell r="J204">
            <v>12386</v>
          </cell>
          <cell r="K204">
            <v>12386</v>
          </cell>
          <cell r="L204">
            <v>12386</v>
          </cell>
          <cell r="M204">
            <v>12386</v>
          </cell>
          <cell r="N204">
            <v>12386</v>
          </cell>
          <cell r="O204">
            <v>12386</v>
          </cell>
          <cell r="P204">
            <v>12386</v>
          </cell>
          <cell r="Q204">
            <v>12386</v>
          </cell>
          <cell r="R204">
            <v>12386</v>
          </cell>
          <cell r="S204">
            <v>12386</v>
          </cell>
          <cell r="T204">
            <v>12386</v>
          </cell>
          <cell r="U204">
            <v>12386</v>
          </cell>
          <cell r="V204">
            <v>12386</v>
          </cell>
          <cell r="W204">
            <v>12386</v>
          </cell>
          <cell r="X204">
            <v>12386</v>
          </cell>
          <cell r="Y204">
            <v>12386</v>
          </cell>
          <cell r="Z204">
            <v>12386</v>
          </cell>
          <cell r="AA204">
            <v>241752</v>
          </cell>
        </row>
        <row r="205">
          <cell r="B205" t="str">
            <v>4.1.2  -  Conservação de Rotina    (Transp. Qd. 1.3.)</v>
          </cell>
          <cell r="G205">
            <v>3915</v>
          </cell>
          <cell r="H205">
            <v>3915</v>
          </cell>
          <cell r="I205">
            <v>3915</v>
          </cell>
          <cell r="J205">
            <v>3915</v>
          </cell>
          <cell r="K205">
            <v>3915</v>
          </cell>
          <cell r="L205">
            <v>3915</v>
          </cell>
          <cell r="M205">
            <v>3915</v>
          </cell>
          <cell r="N205">
            <v>3915</v>
          </cell>
          <cell r="O205">
            <v>3915</v>
          </cell>
          <cell r="P205">
            <v>3915</v>
          </cell>
          <cell r="Q205">
            <v>3915</v>
          </cell>
          <cell r="R205">
            <v>3915</v>
          </cell>
          <cell r="S205">
            <v>3915</v>
          </cell>
          <cell r="T205">
            <v>3915</v>
          </cell>
          <cell r="U205">
            <v>3915</v>
          </cell>
          <cell r="V205">
            <v>3915</v>
          </cell>
          <cell r="W205">
            <v>3915</v>
          </cell>
          <cell r="X205">
            <v>3915</v>
          </cell>
          <cell r="Y205">
            <v>3915</v>
          </cell>
          <cell r="Z205">
            <v>3915</v>
          </cell>
          <cell r="AA205">
            <v>78300</v>
          </cell>
        </row>
        <row r="206">
          <cell r="B206" t="str">
            <v>4.1.3  -  Consumo    (Transp. Qd. 1.3.)</v>
          </cell>
          <cell r="G206">
            <v>616</v>
          </cell>
          <cell r="H206">
            <v>1097</v>
          </cell>
          <cell r="I206">
            <v>1097</v>
          </cell>
          <cell r="J206">
            <v>1097</v>
          </cell>
          <cell r="K206">
            <v>1097</v>
          </cell>
          <cell r="L206">
            <v>1097</v>
          </cell>
          <cell r="M206">
            <v>1097</v>
          </cell>
          <cell r="N206">
            <v>1097</v>
          </cell>
          <cell r="O206">
            <v>1097</v>
          </cell>
          <cell r="P206">
            <v>1097</v>
          </cell>
          <cell r="Q206">
            <v>1097</v>
          </cell>
          <cell r="R206">
            <v>1097</v>
          </cell>
          <cell r="S206">
            <v>1097</v>
          </cell>
          <cell r="T206">
            <v>1097</v>
          </cell>
          <cell r="U206">
            <v>1097</v>
          </cell>
          <cell r="V206">
            <v>1097</v>
          </cell>
          <cell r="W206">
            <v>1097</v>
          </cell>
          <cell r="X206">
            <v>1097</v>
          </cell>
          <cell r="Y206">
            <v>1097</v>
          </cell>
          <cell r="Z206">
            <v>1097</v>
          </cell>
          <cell r="AA206">
            <v>21459</v>
          </cell>
        </row>
        <row r="207">
          <cell r="B207" t="str">
            <v>4.1.4  -  Transportes    (Transp. Qd. 1.3.)</v>
          </cell>
          <cell r="G207">
            <v>304</v>
          </cell>
          <cell r="H207">
            <v>1549</v>
          </cell>
          <cell r="I207">
            <v>1549</v>
          </cell>
          <cell r="J207">
            <v>1549</v>
          </cell>
          <cell r="K207">
            <v>1549</v>
          </cell>
          <cell r="L207">
            <v>1549</v>
          </cell>
          <cell r="M207">
            <v>1549</v>
          </cell>
          <cell r="N207">
            <v>1549</v>
          </cell>
          <cell r="O207">
            <v>1549</v>
          </cell>
          <cell r="P207">
            <v>1549</v>
          </cell>
          <cell r="Q207">
            <v>1549</v>
          </cell>
          <cell r="R207">
            <v>1549</v>
          </cell>
          <cell r="S207">
            <v>1549</v>
          </cell>
          <cell r="T207">
            <v>1549</v>
          </cell>
          <cell r="U207">
            <v>1549</v>
          </cell>
          <cell r="V207">
            <v>1549</v>
          </cell>
          <cell r="W207">
            <v>1549</v>
          </cell>
          <cell r="X207">
            <v>1549</v>
          </cell>
          <cell r="Y207">
            <v>1549</v>
          </cell>
          <cell r="Z207">
            <v>1549</v>
          </cell>
          <cell r="AA207">
            <v>29735</v>
          </cell>
        </row>
        <row r="208">
          <cell r="B208" t="str">
            <v>4.1.5  -  Diversas    (Transp. Qd. 1.3.)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B209" t="str">
            <v>4.1.6  -  Depreciação/Amortização    (Transp. Qd. 1.3.)</v>
          </cell>
          <cell r="G209">
            <v>945.2166666666667</v>
          </cell>
          <cell r="H209">
            <v>2872.7878947368431</v>
          </cell>
          <cell r="I209">
            <v>4879.185672514619</v>
          </cell>
          <cell r="J209">
            <v>6224.6219470244259</v>
          </cell>
          <cell r="K209">
            <v>7380.352988691091</v>
          </cell>
          <cell r="L209">
            <v>9114.5896553577568</v>
          </cell>
          <cell r="M209">
            <v>10849.575131548232</v>
          </cell>
          <cell r="N209">
            <v>12447.969746932848</v>
          </cell>
          <cell r="O209">
            <v>14349.336413599513</v>
          </cell>
          <cell r="P209">
            <v>15850.738534811635</v>
          </cell>
          <cell r="Q209">
            <v>16966.979201478302</v>
          </cell>
          <cell r="R209">
            <v>17607.734757033861</v>
          </cell>
          <cell r="S209">
            <v>17916.351007033856</v>
          </cell>
          <cell r="T209">
            <v>18337.605768938622</v>
          </cell>
          <cell r="U209">
            <v>20421.07910227195</v>
          </cell>
          <cell r="V209">
            <v>20645.36576893862</v>
          </cell>
          <cell r="W209">
            <v>22991.679102271952</v>
          </cell>
          <cell r="X209">
            <v>27602.07910227195</v>
          </cell>
          <cell r="Y209">
            <v>32150.822435605285</v>
          </cell>
          <cell r="Z209">
            <v>38153.049102271943</v>
          </cell>
          <cell r="AA209">
            <v>317707.12</v>
          </cell>
        </row>
        <row r="210">
          <cell r="B210" t="str">
            <v>4.1.7  -  Seguros    (transp. Qd 1.3.)</v>
          </cell>
          <cell r="G210">
            <v>951</v>
          </cell>
          <cell r="H210">
            <v>842</v>
          </cell>
          <cell r="I210">
            <v>984</v>
          </cell>
          <cell r="J210">
            <v>1007</v>
          </cell>
          <cell r="K210">
            <v>966</v>
          </cell>
          <cell r="L210">
            <v>851</v>
          </cell>
          <cell r="M210">
            <v>859</v>
          </cell>
          <cell r="N210">
            <v>875</v>
          </cell>
          <cell r="O210">
            <v>876</v>
          </cell>
          <cell r="P210">
            <v>911</v>
          </cell>
          <cell r="Q210">
            <v>939</v>
          </cell>
          <cell r="R210">
            <v>927</v>
          </cell>
          <cell r="S210">
            <v>934</v>
          </cell>
          <cell r="T210">
            <v>925</v>
          </cell>
          <cell r="U210">
            <v>959</v>
          </cell>
          <cell r="V210">
            <v>961</v>
          </cell>
          <cell r="W210">
            <v>964</v>
          </cell>
          <cell r="X210">
            <v>983</v>
          </cell>
          <cell r="Y210">
            <v>988</v>
          </cell>
          <cell r="Z210">
            <v>993</v>
          </cell>
          <cell r="AA210">
            <v>18695</v>
          </cell>
        </row>
        <row r="211">
          <cell r="B211" t="str">
            <v xml:space="preserve">4.1.8  -  Garantias  (transp. Qd 1.3.)  </v>
          </cell>
          <cell r="G211">
            <v>858</v>
          </cell>
          <cell r="H211">
            <v>690</v>
          </cell>
          <cell r="I211">
            <v>596</v>
          </cell>
          <cell r="J211">
            <v>527</v>
          </cell>
          <cell r="K211">
            <v>510</v>
          </cell>
          <cell r="L211">
            <v>499</v>
          </cell>
          <cell r="M211">
            <v>499</v>
          </cell>
          <cell r="N211">
            <v>499</v>
          </cell>
          <cell r="O211">
            <v>498</v>
          </cell>
          <cell r="P211">
            <v>498</v>
          </cell>
          <cell r="Q211">
            <v>497</v>
          </cell>
          <cell r="R211">
            <v>497</v>
          </cell>
          <cell r="S211">
            <v>497</v>
          </cell>
          <cell r="T211">
            <v>496</v>
          </cell>
          <cell r="U211">
            <v>496</v>
          </cell>
          <cell r="V211">
            <v>495</v>
          </cell>
          <cell r="W211">
            <v>378</v>
          </cell>
          <cell r="X211">
            <v>378</v>
          </cell>
          <cell r="Y211">
            <v>378</v>
          </cell>
          <cell r="Z211">
            <v>378</v>
          </cell>
          <cell r="AA211">
            <v>10164</v>
          </cell>
        </row>
        <row r="212">
          <cell r="B212" t="str">
            <v xml:space="preserve">4.1.9  -  Parc.Variável da Concessão   </v>
          </cell>
          <cell r="G212">
            <v>822.65528755000014</v>
          </cell>
          <cell r="H212">
            <v>1677.32376</v>
          </cell>
          <cell r="I212">
            <v>1826.6573256986301</v>
          </cell>
          <cell r="J212">
            <v>1986</v>
          </cell>
          <cell r="K212">
            <v>2079.6311849999997</v>
          </cell>
          <cell r="L212">
            <v>2112.2654629665099</v>
          </cell>
          <cell r="M212">
            <v>2278.7447999999999</v>
          </cell>
          <cell r="N212">
            <v>2385.1215899999997</v>
          </cell>
          <cell r="O212">
            <v>2496.872805</v>
          </cell>
          <cell r="P212">
            <v>2695.86</v>
          </cell>
          <cell r="Q212">
            <v>2819.31</v>
          </cell>
          <cell r="R212">
            <v>2946.66</v>
          </cell>
          <cell r="S212">
            <v>3080.19</v>
          </cell>
          <cell r="T212">
            <v>3220.29</v>
          </cell>
          <cell r="U212">
            <v>3362.37</v>
          </cell>
          <cell r="V212">
            <v>3511.2</v>
          </cell>
          <cell r="W212">
            <v>3664.44</v>
          </cell>
          <cell r="X212">
            <v>3824.91</v>
          </cell>
          <cell r="Y212">
            <v>3992.8799999999997</v>
          </cell>
          <cell r="Z212">
            <v>4168.8</v>
          </cell>
          <cell r="AA212">
            <v>54952.182216215144</v>
          </cell>
        </row>
        <row r="213">
          <cell r="B213" t="str">
            <v xml:space="preserve">4.1.10 - Parcela Fixa da Concessão   </v>
          </cell>
          <cell r="G213">
            <v>12550</v>
          </cell>
          <cell r="H213">
            <v>12550</v>
          </cell>
          <cell r="I213">
            <v>12550</v>
          </cell>
          <cell r="J213">
            <v>12550</v>
          </cell>
          <cell r="K213">
            <v>12550</v>
          </cell>
          <cell r="L213">
            <v>12173.95407866485</v>
          </cell>
          <cell r="M213">
            <v>12550</v>
          </cell>
          <cell r="N213">
            <v>12550</v>
          </cell>
          <cell r="O213">
            <v>12550</v>
          </cell>
          <cell r="P213">
            <v>12550</v>
          </cell>
          <cell r="Q213">
            <v>12550</v>
          </cell>
          <cell r="R213">
            <v>12550</v>
          </cell>
          <cell r="S213">
            <v>12550</v>
          </cell>
          <cell r="T213">
            <v>12550</v>
          </cell>
          <cell r="U213">
            <v>12550</v>
          </cell>
          <cell r="V213">
            <v>12550</v>
          </cell>
          <cell r="W213">
            <v>12550</v>
          </cell>
          <cell r="X213">
            <v>12550</v>
          </cell>
          <cell r="Y213">
            <v>12550</v>
          </cell>
          <cell r="Z213">
            <v>12550</v>
          </cell>
          <cell r="AA213">
            <v>250623.95407866486</v>
          </cell>
        </row>
        <row r="214">
          <cell r="B214" t="str">
            <v>5 -  RESULTADO BRUTO OPERACIONAL     (3 - 4)</v>
          </cell>
          <cell r="G214">
            <v>-707.55940898444169</v>
          </cell>
          <cell r="H214">
            <v>16194.493683076493</v>
          </cell>
          <cell r="I214">
            <v>17850.159180162635</v>
          </cell>
          <cell r="J214">
            <v>19232.078052975572</v>
          </cell>
          <cell r="K214">
            <v>20842.428964751394</v>
          </cell>
          <cell r="L214">
            <v>20271.164849910492</v>
          </cell>
          <cell r="M214">
            <v>22646.845928825889</v>
          </cell>
          <cell r="N214">
            <v>24922.861078567148</v>
          </cell>
          <cell r="O214">
            <v>26312.56769365049</v>
          </cell>
          <cell r="P214">
            <v>30636.338465188368</v>
          </cell>
          <cell r="Q214">
            <v>33128.700298521697</v>
          </cell>
          <cell r="R214">
            <v>36250.402242966142</v>
          </cell>
          <cell r="S214">
            <v>39867.244492966143</v>
          </cell>
          <cell r="T214">
            <v>43581.934731061374</v>
          </cell>
          <cell r="U214">
            <v>45648.71739772804</v>
          </cell>
          <cell r="V214">
            <v>49806.47423106138</v>
          </cell>
          <cell r="W214">
            <v>52087.078897728046</v>
          </cell>
          <cell r="X214">
            <v>52183.520397728047</v>
          </cell>
          <cell r="Y214">
            <v>52576.49356439471</v>
          </cell>
          <cell r="Z214">
            <v>51750.110897728053</v>
          </cell>
          <cell r="AA214">
            <v>655082.0556400076</v>
          </cell>
        </row>
        <row r="215">
          <cell r="B215" t="str">
            <v>6 -  RESULTADO FINANCEIRO    (6.1)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B216" t="str">
            <v>6.1 - Receitas    (Transp. Qd. 2B)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B217" t="str">
            <v>7 -  RESULTADO OPERACIONAL    (5 + 6)</v>
          </cell>
          <cell r="G217">
            <v>-707.55940898444169</v>
          </cell>
          <cell r="H217">
            <v>16194.493683076493</v>
          </cell>
          <cell r="I217">
            <v>17850.159180162635</v>
          </cell>
          <cell r="J217">
            <v>19232.078052975572</v>
          </cell>
          <cell r="K217">
            <v>20842.428964751394</v>
          </cell>
          <cell r="L217">
            <v>20271.164849910492</v>
          </cell>
          <cell r="M217">
            <v>22646.845928825889</v>
          </cell>
          <cell r="N217">
            <v>24922.861078567148</v>
          </cell>
          <cell r="O217">
            <v>26312.56769365049</v>
          </cell>
          <cell r="P217">
            <v>30636.338465188368</v>
          </cell>
          <cell r="Q217">
            <v>33128.700298521697</v>
          </cell>
          <cell r="R217">
            <v>36250.402242966142</v>
          </cell>
          <cell r="S217">
            <v>39867.244492966143</v>
          </cell>
          <cell r="T217">
            <v>43581.934731061374</v>
          </cell>
          <cell r="U217">
            <v>45648.71739772804</v>
          </cell>
          <cell r="V217">
            <v>49806.47423106138</v>
          </cell>
          <cell r="W217">
            <v>52087.078897728046</v>
          </cell>
          <cell r="X217">
            <v>52183.520397728047</v>
          </cell>
          <cell r="Y217">
            <v>52576.49356439471</v>
          </cell>
          <cell r="Z217">
            <v>51750.110897728053</v>
          </cell>
          <cell r="AA217">
            <v>655082.0556400076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-707.55940898444169</v>
          </cell>
          <cell r="H219">
            <v>16194.493683076493</v>
          </cell>
          <cell r="I219">
            <v>17850.159180162635</v>
          </cell>
          <cell r="J219">
            <v>19232.078052975572</v>
          </cell>
          <cell r="K219">
            <v>20842.428964751394</v>
          </cell>
          <cell r="L219">
            <v>20271.164849910492</v>
          </cell>
          <cell r="M219">
            <v>22646.845928825889</v>
          </cell>
          <cell r="N219">
            <v>24922.861078567148</v>
          </cell>
          <cell r="O219">
            <v>26312.56769365049</v>
          </cell>
          <cell r="P219">
            <v>30636.338465188368</v>
          </cell>
          <cell r="Q219">
            <v>33128.700298521697</v>
          </cell>
          <cell r="R219">
            <v>36250.402242966142</v>
          </cell>
          <cell r="S219">
            <v>39867.244492966143</v>
          </cell>
          <cell r="T219">
            <v>43581.934731061374</v>
          </cell>
          <cell r="U219">
            <v>45648.71739772804</v>
          </cell>
          <cell r="V219">
            <v>49806.47423106138</v>
          </cell>
          <cell r="W219">
            <v>52087.078897728046</v>
          </cell>
          <cell r="X219">
            <v>52183.520397728047</v>
          </cell>
          <cell r="Y219">
            <v>52576.49356439471</v>
          </cell>
          <cell r="Z219">
            <v>51750.110897728053</v>
          </cell>
          <cell r="AA219">
            <v>655082.0556400076</v>
          </cell>
        </row>
        <row r="220">
          <cell r="B220" t="str">
            <v>10- CONTRIBUIÇÃO SOCIAL (Legislação vigente)</v>
          </cell>
          <cell r="G220">
            <v>0</v>
          </cell>
          <cell r="H220">
            <v>1238.9547419273638</v>
          </cell>
          <cell r="I220">
            <v>1428.012734413011</v>
          </cell>
          <cell r="J220">
            <v>1538.566244238046</v>
          </cell>
          <cell r="K220">
            <v>1667.3943171801104</v>
          </cell>
          <cell r="L220">
            <v>1621.6931879928397</v>
          </cell>
          <cell r="M220">
            <v>1811.7476743060713</v>
          </cell>
          <cell r="N220">
            <v>1993.8288862853726</v>
          </cell>
          <cell r="O220">
            <v>2105.005415492039</v>
          </cell>
          <cell r="P220">
            <v>2450.9070772150699</v>
          </cell>
          <cell r="Q220">
            <v>2650.2960238817363</v>
          </cell>
          <cell r="R220">
            <v>2900.0321794372899</v>
          </cell>
          <cell r="S220">
            <v>3189.3795594372914</v>
          </cell>
          <cell r="T220">
            <v>3486.5547784849105</v>
          </cell>
          <cell r="U220">
            <v>3651.8973918182442</v>
          </cell>
          <cell r="V220">
            <v>3984.5179384849112</v>
          </cell>
          <cell r="W220">
            <v>4166.9663118182443</v>
          </cell>
          <cell r="X220">
            <v>4174.6816318182437</v>
          </cell>
          <cell r="Y220">
            <v>4206.1194851515766</v>
          </cell>
          <cell r="Z220">
            <v>4140.0088718182442</v>
          </cell>
          <cell r="AA220">
            <v>52406.564451200618</v>
          </cell>
        </row>
        <row r="221">
          <cell r="B221" t="str">
            <v>11- RESULTADO ANTES IMPOSTO DE RENDA    (9 - 10)</v>
          </cell>
          <cell r="G221">
            <v>-707.55940898444169</v>
          </cell>
          <cell r="H221">
            <v>14955.538941149129</v>
          </cell>
          <cell r="I221">
            <v>16422.146445749622</v>
          </cell>
          <cell r="J221">
            <v>17693.511808737527</v>
          </cell>
          <cell r="K221">
            <v>19175.034647571283</v>
          </cell>
          <cell r="L221">
            <v>18649.471661917654</v>
          </cell>
          <cell r="M221">
            <v>20835.098254519817</v>
          </cell>
          <cell r="N221">
            <v>22929.032192281775</v>
          </cell>
          <cell r="O221">
            <v>24207.56227815845</v>
          </cell>
          <cell r="P221">
            <v>28185.431387973298</v>
          </cell>
          <cell r="Q221">
            <v>30478.404274639961</v>
          </cell>
          <cell r="R221">
            <v>33350.370063528855</v>
          </cell>
          <cell r="S221">
            <v>36677.86493352885</v>
          </cell>
          <cell r="T221">
            <v>40095.379952576463</v>
          </cell>
          <cell r="U221">
            <v>41996.820005909794</v>
          </cell>
          <cell r="V221">
            <v>45821.956292576469</v>
          </cell>
          <cell r="W221">
            <v>47920.112585909803</v>
          </cell>
          <cell r="X221">
            <v>48008.838765909801</v>
          </cell>
          <cell r="Y221">
            <v>48370.374079243134</v>
          </cell>
          <cell r="Z221">
            <v>47610.102025909808</v>
          </cell>
          <cell r="AA221">
            <v>602675.49118880695</v>
          </cell>
        </row>
        <row r="222">
          <cell r="B222" t="str">
            <v>12- IMPOSTO DE RENDA (Legislação vigente)</v>
          </cell>
          <cell r="G222">
            <v>0</v>
          </cell>
          <cell r="H222">
            <v>3847.7335685230128</v>
          </cell>
          <cell r="I222">
            <v>4438.5397950406605</v>
          </cell>
          <cell r="J222">
            <v>4784.0195132438939</v>
          </cell>
          <cell r="K222">
            <v>5186.6072411878449</v>
          </cell>
          <cell r="L222">
            <v>5043.791212477623</v>
          </cell>
          <cell r="M222">
            <v>5637.7114822064723</v>
          </cell>
          <cell r="N222">
            <v>6206.7152696417888</v>
          </cell>
          <cell r="O222">
            <v>6554.1419234126206</v>
          </cell>
          <cell r="P222">
            <v>7635.0846162970929</v>
          </cell>
          <cell r="Q222">
            <v>8258.1750746304278</v>
          </cell>
          <cell r="R222">
            <v>9038.6005607415318</v>
          </cell>
          <cell r="S222">
            <v>9942.8111232415322</v>
          </cell>
          <cell r="T222">
            <v>10871.483682765345</v>
          </cell>
          <cell r="U222">
            <v>11388.179349432012</v>
          </cell>
          <cell r="V222">
            <v>12427.618557765345</v>
          </cell>
          <cell r="W222">
            <v>12997.76972443201</v>
          </cell>
          <cell r="X222">
            <v>13021.88009943201</v>
          </cell>
          <cell r="Y222">
            <v>13120.123391098678</v>
          </cell>
          <cell r="Z222">
            <v>12913.527724432013</v>
          </cell>
          <cell r="AA222">
            <v>163314.5139100019</v>
          </cell>
        </row>
        <row r="223">
          <cell r="B223" t="str">
            <v>13- RESULTADO DE EXERCÍCIO    (11 - 12)</v>
          </cell>
          <cell r="G223">
            <v>-707.55940898444169</v>
          </cell>
          <cell r="H223">
            <v>11107.805372626117</v>
          </cell>
          <cell r="I223">
            <v>11983.606650708962</v>
          </cell>
          <cell r="J223">
            <v>12909.492295493634</v>
          </cell>
          <cell r="K223">
            <v>13988.427406383438</v>
          </cell>
          <cell r="L223">
            <v>13605.680449440031</v>
          </cell>
          <cell r="M223">
            <v>15197.386772313344</v>
          </cell>
          <cell r="N223">
            <v>16722.316922639984</v>
          </cell>
          <cell r="O223">
            <v>17653.420354745831</v>
          </cell>
          <cell r="P223">
            <v>20550.346771676206</v>
          </cell>
          <cell r="Q223">
            <v>22220.229200009533</v>
          </cell>
          <cell r="R223">
            <v>24311.769502787323</v>
          </cell>
          <cell r="S223">
            <v>26735.053810287318</v>
          </cell>
          <cell r="T223">
            <v>29223.896269811117</v>
          </cell>
          <cell r="U223">
            <v>30608.640656477783</v>
          </cell>
          <cell r="V223">
            <v>33394.337734811124</v>
          </cell>
          <cell r="W223">
            <v>34922.342861477795</v>
          </cell>
          <cell r="X223">
            <v>34986.958666477789</v>
          </cell>
          <cell r="Y223">
            <v>35250.250688144457</v>
          </cell>
          <cell r="Z223">
            <v>34696.574301477798</v>
          </cell>
          <cell r="AA223">
            <v>439360.97727880505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B230" t="str">
            <v>1.1 - Operacionais    (1.1.1 + 1.1.2)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B231" t="str">
            <v>1.1.1 - Receitas de  Pedágios    (Transp. Qd.2.1.1.2)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B232" t="str">
            <v>1.1.2 - Outras Receitas Operacionais    (calculado 2.1.2.)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B233" t="str">
            <v>2 -  DEDUÇÕES DA RECEITA    (2.1)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B234" t="str">
            <v>2.1 - Tributos sobre Faturamento    (2.1.1+ .... + 2.1.4)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B235" t="str">
            <v>2.1.1 - I.S.S    (transp. Qd  1.3.)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B236" t="str">
            <v>2.1.2 - Cofins    (transp. Qd 1.3.)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B237" t="str">
            <v>2.1.3 - Pis / Pasep    (transp. Qd 1.3.)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B240" t="str">
            <v>4 -  DESPESAS    (4.1)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B241" t="str">
            <v>4.1 - Operacionais    (4.1.1+ .... + 4.1.10)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B242" t="str">
            <v>4.1.1  -  Pessoal e Administradores    (Transp. Qd. 1.3.)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B243" t="str">
            <v>4.1.2  -  Conservação de Rotina    (Transp. Qd. 1.3.)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B244" t="str">
            <v>4.1.3  -  Consumo    (Transp. Qd. 1.3.)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B245" t="str">
            <v>4.1.4  -  Transportes    (Transp. Qd. 1.3.)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B246" t="str">
            <v>4.1.5  -  Diversas    (Transp. Qd. 1.3.)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B249" t="str">
            <v xml:space="preserve">4.1.8  -  Garantias  (transp. Qd 1.3.) 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B250" t="str">
            <v xml:space="preserve">4.1.9  -  Parc.Variável da Concessão  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B258" t="str">
            <v>10- CONTRIBUIÇÃO SOCIAL (Legislação vigente)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B259" t="str">
            <v>11- RESULTADO ANTES IMPOSTO DE RENDA    (9 - 10)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B260" t="str">
            <v>12- IMPOSTO DE RENDA (Legislação vigente)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B261" t="str">
            <v>13- RESULTADO DE EXERCÍCIO    (11 - 12)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27421.842918333336</v>
          </cell>
          <cell r="H267">
            <v>55910.792000000001</v>
          </cell>
          <cell r="I267">
            <v>60888.577523287669</v>
          </cell>
          <cell r="J267">
            <v>66200</v>
          </cell>
          <cell r="K267">
            <v>69321.039499999999</v>
          </cell>
          <cell r="L267">
            <v>70408.848765550327</v>
          </cell>
          <cell r="M267">
            <v>75958.16</v>
          </cell>
          <cell r="N267">
            <v>79504.053</v>
          </cell>
          <cell r="O267">
            <v>83229.093500000003</v>
          </cell>
          <cell r="P267">
            <v>89862</v>
          </cell>
          <cell r="Q267">
            <v>93977</v>
          </cell>
          <cell r="R267">
            <v>98222</v>
          </cell>
          <cell r="S267">
            <v>102673</v>
          </cell>
          <cell r="T267">
            <v>107343</v>
          </cell>
          <cell r="U267">
            <v>112079</v>
          </cell>
          <cell r="V267">
            <v>117040</v>
          </cell>
          <cell r="W267">
            <v>122148</v>
          </cell>
          <cell r="X267">
            <v>127497</v>
          </cell>
          <cell r="Y267">
            <v>133096</v>
          </cell>
          <cell r="Z267">
            <v>138960</v>
          </cell>
          <cell r="AA267">
            <v>1831739.4072071714</v>
          </cell>
        </row>
        <row r="268">
          <cell r="B268" t="str">
            <v>1.1.  RECEITAS     (1.1.1.+ ... + 1.1.4)</v>
          </cell>
          <cell r="G268">
            <v>27421.842918333336</v>
          </cell>
          <cell r="H268">
            <v>55910.792000000001</v>
          </cell>
          <cell r="I268">
            <v>60888.577523287669</v>
          </cell>
          <cell r="J268">
            <v>66200</v>
          </cell>
          <cell r="K268">
            <v>69321.039499999999</v>
          </cell>
          <cell r="L268">
            <v>70408.848765550327</v>
          </cell>
          <cell r="M268">
            <v>75958.16</v>
          </cell>
          <cell r="N268">
            <v>79504.053</v>
          </cell>
          <cell r="O268">
            <v>83229.093500000003</v>
          </cell>
          <cell r="P268">
            <v>89862</v>
          </cell>
          <cell r="Q268">
            <v>93977</v>
          </cell>
          <cell r="R268">
            <v>98222</v>
          </cell>
          <cell r="S268">
            <v>102673</v>
          </cell>
          <cell r="T268">
            <v>107343</v>
          </cell>
          <cell r="U268">
            <v>112079</v>
          </cell>
          <cell r="V268">
            <v>117040</v>
          </cell>
          <cell r="W268">
            <v>122148</v>
          </cell>
          <cell r="X268">
            <v>127497</v>
          </cell>
          <cell r="Y268">
            <v>133096</v>
          </cell>
          <cell r="Z268">
            <v>138960</v>
          </cell>
          <cell r="AA268">
            <v>1831739.4072071714</v>
          </cell>
        </row>
        <row r="269">
          <cell r="B269" t="str">
            <v>1.1.1   Receitas de Pedágio</v>
          </cell>
          <cell r="G269">
            <v>27421.842918333336</v>
          </cell>
          <cell r="H269">
            <v>55910.792000000001</v>
          </cell>
          <cell r="I269">
            <v>60888.577523287669</v>
          </cell>
          <cell r="J269">
            <v>66200</v>
          </cell>
          <cell r="K269">
            <v>69321.039499999999</v>
          </cell>
          <cell r="L269">
            <v>70408.848765550327</v>
          </cell>
          <cell r="M269">
            <v>75958.16</v>
          </cell>
          <cell r="N269">
            <v>79504.053</v>
          </cell>
          <cell r="O269">
            <v>83229.093500000003</v>
          </cell>
          <cell r="P269">
            <v>89862</v>
          </cell>
          <cell r="Q269">
            <v>93977</v>
          </cell>
          <cell r="R269">
            <v>98222</v>
          </cell>
          <cell r="S269">
            <v>102673</v>
          </cell>
          <cell r="T269">
            <v>107343</v>
          </cell>
          <cell r="U269">
            <v>112079</v>
          </cell>
          <cell r="V269">
            <v>117040</v>
          </cell>
          <cell r="W269">
            <v>122148</v>
          </cell>
          <cell r="X269">
            <v>127497</v>
          </cell>
          <cell r="Y269">
            <v>133096</v>
          </cell>
          <cell r="Z269">
            <v>138960</v>
          </cell>
          <cell r="AA269">
            <v>1831739.4072071714</v>
          </cell>
        </row>
        <row r="270">
          <cell r="B270" t="str">
            <v>1.1.2   Outras Receitas Operacionais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B273" t="str">
            <v>2.  DESEMBOLSOS     (2.1.+ ... + 2.4)</v>
          </cell>
          <cell r="G273">
            <v>53246.185660651114</v>
          </cell>
          <cell r="H273">
            <v>72942.671449610716</v>
          </cell>
          <cell r="I273">
            <v>79166.281205758525</v>
          </cell>
          <cell r="J273">
            <v>69386.762309761354</v>
          </cell>
          <cell r="K273">
            <v>65823.607087425466</v>
          </cell>
          <cell r="L273">
            <v>72813.864149689281</v>
          </cell>
          <cell r="M273">
            <v>76464.38849203127</v>
          </cell>
          <cell r="N273">
            <v>70577.454463600239</v>
          </cell>
          <cell r="O273">
            <v>72898.794660404659</v>
          </cell>
          <cell r="P273">
            <v>69922.23585101217</v>
          </cell>
          <cell r="Q273">
            <v>66007.308404762152</v>
          </cell>
          <cell r="R273">
            <v>61939.766561706594</v>
          </cell>
          <cell r="S273">
            <v>60344.870048928824</v>
          </cell>
          <cell r="T273">
            <v>63177.629409464542</v>
          </cell>
          <cell r="U273">
            <v>73506.96356791693</v>
          </cell>
          <cell r="V273">
            <v>64072.266125000257</v>
          </cell>
          <cell r="W273">
            <v>73463.819391250261</v>
          </cell>
          <cell r="X273">
            <v>78554.70194833359</v>
          </cell>
          <cell r="Y273">
            <v>74424.453147500259</v>
          </cell>
          <cell r="Z273">
            <v>71534.251186250258</v>
          </cell>
          <cell r="AA273">
            <v>1390268.2751210583</v>
          </cell>
        </row>
        <row r="274">
          <cell r="B274" t="str">
            <v>2.1.  OPERACIONAIS     (2.1.1.+ ... + 2.1.8)</v>
          </cell>
          <cell r="G274">
            <v>13454.530373101112</v>
          </cell>
          <cell r="H274">
            <v>22379.186662186665</v>
          </cell>
          <cell r="I274">
            <v>23782.57534491178</v>
          </cell>
          <cell r="J274">
            <v>26207.3</v>
          </cell>
          <cell r="K274">
            <v>26468.626361557519</v>
          </cell>
          <cell r="L274">
            <v>26736.874718650724</v>
          </cell>
          <cell r="M274">
            <v>27632.994139625873</v>
          </cell>
          <cell r="N274">
            <v>27198.1005845</v>
          </cell>
          <cell r="O274">
            <v>27520.31658775</v>
          </cell>
          <cell r="P274">
            <v>28129.063000000002</v>
          </cell>
          <cell r="Q274">
            <v>28512.0105</v>
          </cell>
          <cell r="R274">
            <v>28867.203000000001</v>
          </cell>
          <cell r="S274">
            <v>29259.214500000002</v>
          </cell>
          <cell r="T274">
            <v>29653.1695</v>
          </cell>
          <cell r="U274">
            <v>30096.833500000001</v>
          </cell>
          <cell r="V274">
            <v>30526.959999999999</v>
          </cell>
          <cell r="W274">
            <v>30854.802</v>
          </cell>
          <cell r="X274">
            <v>31336.4905</v>
          </cell>
          <cell r="Y274">
            <v>31825.804</v>
          </cell>
          <cell r="Z274">
            <v>32338.04</v>
          </cell>
          <cell r="AA274">
            <v>552780.09527228365</v>
          </cell>
        </row>
        <row r="275">
          <cell r="B275" t="str">
            <v xml:space="preserve">2.1.1.  Pessoal / Administradores   </v>
          </cell>
          <cell r="G275">
            <v>6061</v>
          </cell>
          <cell r="H275">
            <v>12149</v>
          </cell>
          <cell r="I275">
            <v>12386</v>
          </cell>
          <cell r="J275">
            <v>12386</v>
          </cell>
          <cell r="K275">
            <v>12386</v>
          </cell>
          <cell r="L275">
            <v>12386</v>
          </cell>
          <cell r="M275">
            <v>12386</v>
          </cell>
          <cell r="N275">
            <v>12386</v>
          </cell>
          <cell r="O275">
            <v>12386</v>
          </cell>
          <cell r="P275">
            <v>12386</v>
          </cell>
          <cell r="Q275">
            <v>12386</v>
          </cell>
          <cell r="R275">
            <v>12386</v>
          </cell>
          <cell r="S275">
            <v>12386</v>
          </cell>
          <cell r="T275">
            <v>12386</v>
          </cell>
          <cell r="U275">
            <v>12386</v>
          </cell>
          <cell r="V275">
            <v>12386</v>
          </cell>
          <cell r="W275">
            <v>12386</v>
          </cell>
          <cell r="X275">
            <v>12386</v>
          </cell>
          <cell r="Y275">
            <v>12386</v>
          </cell>
          <cell r="Z275">
            <v>12386</v>
          </cell>
          <cell r="AA275">
            <v>241158</v>
          </cell>
        </row>
        <row r="276">
          <cell r="B276" t="str">
            <v xml:space="preserve">2.1.2.  Conservação de Rotina  </v>
          </cell>
          <cell r="G276">
            <v>3915</v>
          </cell>
          <cell r="H276">
            <v>3915</v>
          </cell>
          <cell r="I276">
            <v>3915</v>
          </cell>
          <cell r="J276">
            <v>3915</v>
          </cell>
          <cell r="K276">
            <v>3915</v>
          </cell>
          <cell r="L276">
            <v>3915</v>
          </cell>
          <cell r="M276">
            <v>3915</v>
          </cell>
          <cell r="N276">
            <v>3915</v>
          </cell>
          <cell r="O276">
            <v>3915</v>
          </cell>
          <cell r="P276">
            <v>3915</v>
          </cell>
          <cell r="Q276">
            <v>3915</v>
          </cell>
          <cell r="R276">
            <v>3915</v>
          </cell>
          <cell r="S276">
            <v>3915</v>
          </cell>
          <cell r="T276">
            <v>3915</v>
          </cell>
          <cell r="U276">
            <v>3915</v>
          </cell>
          <cell r="V276">
            <v>3915</v>
          </cell>
          <cell r="W276">
            <v>3915</v>
          </cell>
          <cell r="X276">
            <v>3915</v>
          </cell>
          <cell r="Y276">
            <v>3915</v>
          </cell>
          <cell r="Z276">
            <v>3915</v>
          </cell>
          <cell r="AA276">
            <v>78300</v>
          </cell>
        </row>
        <row r="277">
          <cell r="B277" t="str">
            <v xml:space="preserve">2.1.3.  Consumo   </v>
          </cell>
          <cell r="G277">
            <v>616</v>
          </cell>
          <cell r="H277">
            <v>1097</v>
          </cell>
          <cell r="I277">
            <v>1097</v>
          </cell>
          <cell r="J277">
            <v>1097</v>
          </cell>
          <cell r="K277">
            <v>1097</v>
          </cell>
          <cell r="L277">
            <v>1097</v>
          </cell>
          <cell r="M277">
            <v>1097</v>
          </cell>
          <cell r="N277">
            <v>1097</v>
          </cell>
          <cell r="O277">
            <v>1097</v>
          </cell>
          <cell r="P277">
            <v>1097</v>
          </cell>
          <cell r="Q277">
            <v>1097</v>
          </cell>
          <cell r="R277">
            <v>1097</v>
          </cell>
          <cell r="S277">
            <v>1097</v>
          </cell>
          <cell r="T277">
            <v>1097</v>
          </cell>
          <cell r="U277">
            <v>1097</v>
          </cell>
          <cell r="V277">
            <v>1097</v>
          </cell>
          <cell r="W277">
            <v>1097</v>
          </cell>
          <cell r="X277">
            <v>1097</v>
          </cell>
          <cell r="Y277">
            <v>1097</v>
          </cell>
          <cell r="Z277">
            <v>1097</v>
          </cell>
          <cell r="AA277">
            <v>21459</v>
          </cell>
        </row>
        <row r="278">
          <cell r="B278" t="str">
            <v>2.1.4.  Transportes</v>
          </cell>
          <cell r="G278">
            <v>304</v>
          </cell>
          <cell r="H278">
            <v>1549</v>
          </cell>
          <cell r="I278">
            <v>1549</v>
          </cell>
          <cell r="J278">
            <v>1549</v>
          </cell>
          <cell r="K278">
            <v>1549</v>
          </cell>
          <cell r="L278">
            <v>1549</v>
          </cell>
          <cell r="M278">
            <v>1549</v>
          </cell>
          <cell r="N278">
            <v>1549</v>
          </cell>
          <cell r="O278">
            <v>1549</v>
          </cell>
          <cell r="P278">
            <v>1549</v>
          </cell>
          <cell r="Q278">
            <v>1549</v>
          </cell>
          <cell r="R278">
            <v>1549</v>
          </cell>
          <cell r="S278">
            <v>1549</v>
          </cell>
          <cell r="T278">
            <v>1549</v>
          </cell>
          <cell r="U278">
            <v>1549</v>
          </cell>
          <cell r="V278">
            <v>1549</v>
          </cell>
          <cell r="W278">
            <v>1549</v>
          </cell>
          <cell r="X278">
            <v>1549</v>
          </cell>
          <cell r="Y278">
            <v>1549</v>
          </cell>
          <cell r="Z278">
            <v>1549</v>
          </cell>
          <cell r="AA278">
            <v>29735</v>
          </cell>
        </row>
        <row r="279">
          <cell r="B279" t="str">
            <v>2.1.5.  Diversas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0">
          <cell r="B280" t="str">
            <v>2.1.6.  Tributos s/ Faturamento</v>
          </cell>
          <cell r="G280">
            <v>749.53037310111108</v>
          </cell>
          <cell r="H280">
            <v>2137.1866621866666</v>
          </cell>
          <cell r="I280">
            <v>3255.575344911781</v>
          </cell>
          <cell r="J280">
            <v>5726.3</v>
          </cell>
          <cell r="K280">
            <v>6045.626361557519</v>
          </cell>
          <cell r="L280">
            <v>6439.8747186507253</v>
          </cell>
          <cell r="M280">
            <v>7327.9941396258746</v>
          </cell>
          <cell r="N280">
            <v>6877.1005845</v>
          </cell>
          <cell r="O280">
            <v>7199.3165877499996</v>
          </cell>
          <cell r="P280">
            <v>7773.063000000001</v>
          </cell>
          <cell r="Q280">
            <v>8129.0105000000003</v>
          </cell>
          <cell r="R280">
            <v>8496.2029999999995</v>
          </cell>
          <cell r="S280">
            <v>8881.2145</v>
          </cell>
          <cell r="T280">
            <v>9285.1695</v>
          </cell>
          <cell r="U280">
            <v>9694.8335000000006</v>
          </cell>
          <cell r="V280">
            <v>10123.960000000001</v>
          </cell>
          <cell r="W280">
            <v>10565.802</v>
          </cell>
          <cell r="X280">
            <v>11028.4905</v>
          </cell>
          <cell r="Y280">
            <v>11512.804</v>
          </cell>
          <cell r="Z280">
            <v>12020.039999999999</v>
          </cell>
          <cell r="AA280">
            <v>153269.09527228368</v>
          </cell>
        </row>
        <row r="281">
          <cell r="B281" t="str">
            <v>2.1.7.  Seguros</v>
          </cell>
          <cell r="G281">
            <v>951</v>
          </cell>
          <cell r="H281">
            <v>842</v>
          </cell>
          <cell r="I281">
            <v>984</v>
          </cell>
          <cell r="J281">
            <v>1007</v>
          </cell>
          <cell r="K281">
            <v>966</v>
          </cell>
          <cell r="L281">
            <v>851</v>
          </cell>
          <cell r="M281">
            <v>859</v>
          </cell>
          <cell r="N281">
            <v>875</v>
          </cell>
          <cell r="O281">
            <v>876</v>
          </cell>
          <cell r="P281">
            <v>911</v>
          </cell>
          <cell r="Q281">
            <v>939</v>
          </cell>
          <cell r="R281">
            <v>927</v>
          </cell>
          <cell r="S281">
            <v>934</v>
          </cell>
          <cell r="T281">
            <v>925</v>
          </cell>
          <cell r="U281">
            <v>959</v>
          </cell>
          <cell r="V281">
            <v>961</v>
          </cell>
          <cell r="W281">
            <v>964</v>
          </cell>
          <cell r="X281">
            <v>983</v>
          </cell>
          <cell r="Y281">
            <v>988</v>
          </cell>
          <cell r="Z281">
            <v>993</v>
          </cell>
          <cell r="AA281">
            <v>18695</v>
          </cell>
        </row>
        <row r="282">
          <cell r="B282" t="str">
            <v xml:space="preserve">2.1.8.  Garantias </v>
          </cell>
          <cell r="G282">
            <v>858</v>
          </cell>
          <cell r="H282">
            <v>690</v>
          </cell>
          <cell r="I282">
            <v>596</v>
          </cell>
          <cell r="J282">
            <v>527</v>
          </cell>
          <cell r="K282">
            <v>510</v>
          </cell>
          <cell r="L282">
            <v>499</v>
          </cell>
          <cell r="M282">
            <v>499</v>
          </cell>
          <cell r="N282">
            <v>499</v>
          </cell>
          <cell r="O282">
            <v>498</v>
          </cell>
          <cell r="P282">
            <v>498</v>
          </cell>
          <cell r="Q282">
            <v>497</v>
          </cell>
          <cell r="R282">
            <v>497</v>
          </cell>
          <cell r="S282">
            <v>497</v>
          </cell>
          <cell r="T282">
            <v>496</v>
          </cell>
          <cell r="U282">
            <v>496</v>
          </cell>
          <cell r="V282">
            <v>495</v>
          </cell>
          <cell r="W282">
            <v>378</v>
          </cell>
          <cell r="X282">
            <v>378</v>
          </cell>
          <cell r="Y282">
            <v>378</v>
          </cell>
          <cell r="Z282">
            <v>378</v>
          </cell>
          <cell r="AA282">
            <v>10164</v>
          </cell>
        </row>
        <row r="283">
          <cell r="B283" t="str">
            <v>2.2.  INVESTIMENTOS / IMOBILIZADO     (2.2.1.+ ... + 2.2.7)</v>
          </cell>
          <cell r="G283">
            <v>16881</v>
          </cell>
          <cell r="H283">
            <v>32030.120000000003</v>
          </cell>
          <cell r="I283">
            <v>35663.94</v>
          </cell>
          <cell r="J283">
            <v>22851.359999999997</v>
          </cell>
          <cell r="K283">
            <v>18475.109999999997</v>
          </cell>
          <cell r="L283">
            <v>25692.55</v>
          </cell>
          <cell r="M283">
            <v>27144.010000000002</v>
          </cell>
          <cell r="N283">
            <v>20831.050000000003</v>
          </cell>
          <cell r="O283">
            <v>22265.480000000003</v>
          </cell>
          <cell r="P283">
            <v>16985.449999999997</v>
          </cell>
          <cell r="Q283">
            <v>11806.739999999998</v>
          </cell>
          <cell r="R283">
            <v>6227</v>
          </cell>
          <cell r="S283">
            <v>2901.13</v>
          </cell>
          <cell r="T283">
            <v>4005.13</v>
          </cell>
          <cell r="U283">
            <v>13039</v>
          </cell>
          <cell r="V283">
            <v>1690.9</v>
          </cell>
          <cell r="W283">
            <v>9861.4399999999987</v>
          </cell>
          <cell r="X283">
            <v>13931.2</v>
          </cell>
          <cell r="Y283">
            <v>9369.06</v>
          </cell>
          <cell r="Z283">
            <v>6070</v>
          </cell>
          <cell r="AA283">
            <v>317721.67</v>
          </cell>
        </row>
        <row r="284">
          <cell r="B284" t="str">
            <v xml:space="preserve">2.2.1.  Ampliação Principal </v>
          </cell>
          <cell r="G284">
            <v>2530</v>
          </cell>
          <cell r="H284">
            <v>7839.5600000000013</v>
          </cell>
          <cell r="I284">
            <v>14566.64</v>
          </cell>
          <cell r="J284">
            <v>6326.2000000000007</v>
          </cell>
          <cell r="K284">
            <v>4028</v>
          </cell>
          <cell r="L284">
            <v>1496.35</v>
          </cell>
          <cell r="M284">
            <v>5289.4</v>
          </cell>
          <cell r="N284">
            <v>4404.6000000000004</v>
          </cell>
          <cell r="O284">
            <v>2000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48480.75</v>
          </cell>
        </row>
        <row r="285">
          <cell r="B285" t="str">
            <v>2.2.2.  Demais Obras de Ampliação/Melhoramentos</v>
          </cell>
          <cell r="G285">
            <v>7300</v>
          </cell>
          <cell r="H285">
            <v>5017.5600000000004</v>
          </cell>
          <cell r="I285">
            <v>8662.2999999999993</v>
          </cell>
          <cell r="J285">
            <v>9787.3599999999988</v>
          </cell>
          <cell r="K285">
            <v>7839.1099999999969</v>
          </cell>
          <cell r="L285">
            <v>10468.98</v>
          </cell>
          <cell r="M285">
            <v>14015.78</v>
          </cell>
          <cell r="N285">
            <v>9415.0600000000013</v>
          </cell>
          <cell r="O285">
            <v>6961.7900000000009</v>
          </cell>
          <cell r="P285">
            <v>6572.2099999999991</v>
          </cell>
          <cell r="Q285">
            <v>1520</v>
          </cell>
          <cell r="R285">
            <v>0</v>
          </cell>
          <cell r="S285">
            <v>0</v>
          </cell>
          <cell r="T285">
            <v>0</v>
          </cell>
          <cell r="U285">
            <v>544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88104.15</v>
          </cell>
        </row>
        <row r="286">
          <cell r="B286" t="str">
            <v xml:space="preserve">2.2.3.  Equipamentos, Veiculos e Sist. Controle </v>
          </cell>
          <cell r="G286">
            <v>3663</v>
          </cell>
          <cell r="H286">
            <v>2369</v>
          </cell>
          <cell r="I286">
            <v>879</v>
          </cell>
          <cell r="J286">
            <v>2273</v>
          </cell>
          <cell r="K286">
            <v>439</v>
          </cell>
          <cell r="L286">
            <v>4608.6000000000004</v>
          </cell>
          <cell r="M286">
            <v>5330.31</v>
          </cell>
          <cell r="N286">
            <v>1785.8</v>
          </cell>
          <cell r="O286">
            <v>3480.69</v>
          </cell>
          <cell r="P286">
            <v>710</v>
          </cell>
          <cell r="Q286">
            <v>1956</v>
          </cell>
          <cell r="R286">
            <v>780</v>
          </cell>
          <cell r="S286">
            <v>529</v>
          </cell>
          <cell r="T286">
            <v>1083</v>
          </cell>
          <cell r="U286">
            <v>759</v>
          </cell>
          <cell r="V286">
            <v>1678.9</v>
          </cell>
          <cell r="W286">
            <v>4679.7</v>
          </cell>
          <cell r="X286">
            <v>975.2</v>
          </cell>
          <cell r="Y286">
            <v>1580.8</v>
          </cell>
          <cell r="Z286">
            <v>208</v>
          </cell>
          <cell r="AA286">
            <v>39768</v>
          </cell>
        </row>
        <row r="287">
          <cell r="B287" t="str">
            <v>2.2.4.  Desapropriações</v>
          </cell>
          <cell r="G287">
            <v>35</v>
          </cell>
          <cell r="H287">
            <v>15</v>
          </cell>
          <cell r="I287">
            <v>301</v>
          </cell>
          <cell r="J287">
            <v>146</v>
          </cell>
          <cell r="K287">
            <v>80</v>
          </cell>
          <cell r="L287">
            <v>40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617</v>
          </cell>
        </row>
        <row r="288">
          <cell r="B288" t="str">
            <v xml:space="preserve">2.2.5.  Conservação Especial </v>
          </cell>
          <cell r="G288">
            <v>2324</v>
          </cell>
          <cell r="H288">
            <v>14731</v>
          </cell>
          <cell r="I288">
            <v>10226</v>
          </cell>
          <cell r="J288">
            <v>4318.8</v>
          </cell>
          <cell r="K288">
            <v>6089</v>
          </cell>
          <cell r="L288">
            <v>9078.619999999999</v>
          </cell>
          <cell r="M288">
            <v>2508.5200000000004</v>
          </cell>
          <cell r="N288">
            <v>5225.59</v>
          </cell>
          <cell r="O288">
            <v>9823</v>
          </cell>
          <cell r="P288">
            <v>9703.239999999998</v>
          </cell>
          <cell r="Q288">
            <v>8330.739999999998</v>
          </cell>
          <cell r="R288">
            <v>5447</v>
          </cell>
          <cell r="S288">
            <v>2372.13</v>
          </cell>
          <cell r="T288">
            <v>2922.13</v>
          </cell>
          <cell r="U288">
            <v>11736</v>
          </cell>
          <cell r="V288">
            <v>12</v>
          </cell>
          <cell r="W288">
            <v>5181.74</v>
          </cell>
          <cell r="X288">
            <v>12956</v>
          </cell>
          <cell r="Y288">
            <v>7788.26</v>
          </cell>
          <cell r="Z288">
            <v>5862</v>
          </cell>
          <cell r="AA288">
            <v>136635.76999999999</v>
          </cell>
        </row>
        <row r="289">
          <cell r="B289" t="str">
            <v>2.2.6.  Contratos Sub-rogados</v>
          </cell>
          <cell r="G289">
            <v>1029</v>
          </cell>
          <cell r="H289">
            <v>2058</v>
          </cell>
          <cell r="I289">
            <v>1029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4116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22910.655287550006</v>
          </cell>
          <cell r="H291">
            <v>13725.323759999999</v>
          </cell>
          <cell r="I291">
            <v>13874.65732569863</v>
          </cell>
          <cell r="J291">
            <v>14034</v>
          </cell>
          <cell r="K291">
            <v>14127.631185</v>
          </cell>
          <cell r="L291">
            <v>13799.261378484767</v>
          </cell>
          <cell r="M291">
            <v>14326.7448</v>
          </cell>
          <cell r="N291">
            <v>14433.121589999999</v>
          </cell>
          <cell r="O291">
            <v>14544.872804999999</v>
          </cell>
          <cell r="P291">
            <v>14743.86</v>
          </cell>
          <cell r="Q291">
            <v>14867.31</v>
          </cell>
          <cell r="R291">
            <v>14994.66</v>
          </cell>
          <cell r="S291">
            <v>15128.19</v>
          </cell>
          <cell r="T291">
            <v>15268.29</v>
          </cell>
          <cell r="U291">
            <v>15410.369999999999</v>
          </cell>
          <cell r="V291">
            <v>15559.2</v>
          </cell>
          <cell r="W291">
            <v>15712.44</v>
          </cell>
          <cell r="X291">
            <v>15872.91</v>
          </cell>
          <cell r="Y291">
            <v>16040.88</v>
          </cell>
          <cell r="Z291">
            <v>16216.8</v>
          </cell>
          <cell r="AA291">
            <v>305591.17813173338</v>
          </cell>
        </row>
        <row r="292">
          <cell r="B292" t="str">
            <v>2.3.1.  Valor Variável da Concessão</v>
          </cell>
          <cell r="G292">
            <v>822.65528755000014</v>
          </cell>
          <cell r="H292">
            <v>1677.32376</v>
          </cell>
          <cell r="I292">
            <v>1826.6573256986301</v>
          </cell>
          <cell r="J292">
            <v>1986</v>
          </cell>
          <cell r="K292">
            <v>2079.6311849999997</v>
          </cell>
          <cell r="L292">
            <v>2112.2654629665099</v>
          </cell>
          <cell r="M292">
            <v>2278.7447999999999</v>
          </cell>
          <cell r="N292">
            <v>2385.1215899999997</v>
          </cell>
          <cell r="O292">
            <v>2496.872805</v>
          </cell>
          <cell r="P292">
            <v>2695.86</v>
          </cell>
          <cell r="Q292">
            <v>2819.31</v>
          </cell>
          <cell r="R292">
            <v>2946.66</v>
          </cell>
          <cell r="S292">
            <v>3080.19</v>
          </cell>
          <cell r="T292">
            <v>3220.29</v>
          </cell>
          <cell r="U292">
            <v>3362.37</v>
          </cell>
          <cell r="V292">
            <v>3511.2</v>
          </cell>
          <cell r="W292">
            <v>3664.44</v>
          </cell>
          <cell r="X292">
            <v>3824.91</v>
          </cell>
          <cell r="Y292">
            <v>3992.8799999999997</v>
          </cell>
          <cell r="Z292">
            <v>4168.8</v>
          </cell>
          <cell r="AA292">
            <v>54952.182216215144</v>
          </cell>
        </row>
        <row r="293">
          <cell r="B293" t="str">
            <v xml:space="preserve">2.3.2.  Valor Fixo da Concessão </v>
          </cell>
          <cell r="G293">
            <v>22088.000000000004</v>
          </cell>
          <cell r="H293">
            <v>12048</v>
          </cell>
          <cell r="I293">
            <v>12048</v>
          </cell>
          <cell r="J293">
            <v>12048</v>
          </cell>
          <cell r="K293">
            <v>12048</v>
          </cell>
          <cell r="L293">
            <v>11686.995915518257</v>
          </cell>
          <cell r="M293">
            <v>12048</v>
          </cell>
          <cell r="N293">
            <v>12048</v>
          </cell>
          <cell r="O293">
            <v>12048</v>
          </cell>
          <cell r="P293">
            <v>12048</v>
          </cell>
          <cell r="Q293">
            <v>12048</v>
          </cell>
          <cell r="R293">
            <v>12048</v>
          </cell>
          <cell r="S293">
            <v>12048</v>
          </cell>
          <cell r="T293">
            <v>12048</v>
          </cell>
          <cell r="U293">
            <v>12048</v>
          </cell>
          <cell r="V293">
            <v>12048</v>
          </cell>
          <cell r="W293">
            <v>12048</v>
          </cell>
          <cell r="X293">
            <v>12048</v>
          </cell>
          <cell r="Y293">
            <v>12048</v>
          </cell>
          <cell r="Z293">
            <v>12048</v>
          </cell>
          <cell r="AA293">
            <v>250638.99591551826</v>
          </cell>
        </row>
        <row r="294">
          <cell r="B294" t="str">
            <v>2.4.  DESEMBOLSOS  SOBRE O LUCRO     (2.4.1. + 2.4.2)</v>
          </cell>
          <cell r="G294">
            <v>0</v>
          </cell>
          <cell r="H294">
            <v>4808.0410274240612</v>
          </cell>
          <cell r="I294">
            <v>5845.1085351481161</v>
          </cell>
          <cell r="J294">
            <v>6294.1023097613515</v>
          </cell>
          <cell r="K294">
            <v>6752.2395408679558</v>
          </cell>
          <cell r="L294">
            <v>6585.1780525537961</v>
          </cell>
          <cell r="M294">
            <v>7360.6395524054014</v>
          </cell>
          <cell r="N294">
            <v>8115.1822891002375</v>
          </cell>
          <cell r="O294">
            <v>8568.125267654661</v>
          </cell>
          <cell r="P294">
            <v>10063.862851012163</v>
          </cell>
          <cell r="Q294">
            <v>10821.247904762164</v>
          </cell>
          <cell r="R294">
            <v>11850.9035617066</v>
          </cell>
          <cell r="S294">
            <v>13056.335548928824</v>
          </cell>
          <cell r="T294">
            <v>14251.03990946454</v>
          </cell>
          <cell r="U294">
            <v>14960.760067916923</v>
          </cell>
          <cell r="V294">
            <v>16295.206125000255</v>
          </cell>
          <cell r="W294">
            <v>17035.137391250253</v>
          </cell>
          <cell r="X294">
            <v>17414.101448333586</v>
          </cell>
          <cell r="Y294">
            <v>17188.709147500253</v>
          </cell>
          <cell r="Z294">
            <v>16909.411186250258</v>
          </cell>
          <cell r="AA294">
            <v>214175.33171704141</v>
          </cell>
        </row>
        <row r="295">
          <cell r="B295" t="str">
            <v xml:space="preserve">2.4.1.  Contribuição Social  </v>
          </cell>
          <cell r="G295">
            <v>0</v>
          </cell>
          <cell r="H295">
            <v>1238.9547419273638</v>
          </cell>
          <cell r="I295">
            <v>1428.012734413011</v>
          </cell>
          <cell r="J295">
            <v>1538.566244238046</v>
          </cell>
          <cell r="K295">
            <v>1667.3943171801104</v>
          </cell>
          <cell r="L295">
            <v>1621.6931879928397</v>
          </cell>
          <cell r="M295">
            <v>1811.7476743060713</v>
          </cell>
          <cell r="N295">
            <v>1993.8288862853726</v>
          </cell>
          <cell r="O295">
            <v>2105.005415492039</v>
          </cell>
          <cell r="P295">
            <v>2450.9070772150699</v>
          </cell>
          <cell r="Q295">
            <v>2650.2960238817363</v>
          </cell>
          <cell r="R295">
            <v>2900.0321794372899</v>
          </cell>
          <cell r="S295">
            <v>3189.3795594372914</v>
          </cell>
          <cell r="T295">
            <v>3486.5547784849105</v>
          </cell>
          <cell r="U295">
            <v>3651.8973918182442</v>
          </cell>
          <cell r="V295">
            <v>3984.5179384849112</v>
          </cell>
          <cell r="W295">
            <v>4166.9663118182443</v>
          </cell>
          <cell r="X295">
            <v>4174.6816318182437</v>
          </cell>
          <cell r="Y295">
            <v>4206.1194851515766</v>
          </cell>
          <cell r="Z295">
            <v>4140.0088718182442</v>
          </cell>
          <cell r="AA295">
            <v>52406.564451200618</v>
          </cell>
        </row>
        <row r="296">
          <cell r="B296" t="str">
            <v xml:space="preserve">2.4.2.  Imposto de Renda  </v>
          </cell>
          <cell r="G296">
            <v>0</v>
          </cell>
          <cell r="H296">
            <v>3569.0862854966972</v>
          </cell>
          <cell r="I296">
            <v>4417.0958007351046</v>
          </cell>
          <cell r="J296">
            <v>4755.5360655233053</v>
          </cell>
          <cell r="K296">
            <v>5084.8452236878456</v>
          </cell>
          <cell r="L296">
            <v>4963.4848645609563</v>
          </cell>
          <cell r="M296">
            <v>5548.8918780993299</v>
          </cell>
          <cell r="N296">
            <v>6121.3534028148651</v>
          </cell>
          <cell r="O296">
            <v>6463.1198521626211</v>
          </cell>
          <cell r="P296">
            <v>7612.9557737970927</v>
          </cell>
          <cell r="Q296">
            <v>8170.9518808804278</v>
          </cell>
          <cell r="R296">
            <v>8950.8713822693098</v>
          </cell>
          <cell r="S296">
            <v>9866.9559894915328</v>
          </cell>
          <cell r="T296">
            <v>10764.48513097963</v>
          </cell>
          <cell r="U296">
            <v>11308.862676098679</v>
          </cell>
          <cell r="V296">
            <v>12310.688186515345</v>
          </cell>
          <cell r="W296">
            <v>12868.17107943201</v>
          </cell>
          <cell r="X296">
            <v>13239.419816515343</v>
          </cell>
          <cell r="Y296">
            <v>12982.589662348677</v>
          </cell>
          <cell r="Z296">
            <v>12769.402314432013</v>
          </cell>
          <cell r="AA296">
            <v>161768.76726584078</v>
          </cell>
        </row>
        <row r="297">
          <cell r="B297" t="str">
            <v>3.  SALDO DO CAIXA     (1 - 2)</v>
          </cell>
          <cell r="G297">
            <v>-25824.342742317778</v>
          </cell>
          <cell r="H297">
            <v>-17031.879449610715</v>
          </cell>
          <cell r="I297">
            <v>-18277.703682470856</v>
          </cell>
          <cell r="J297">
            <v>-3186.7623097613541</v>
          </cell>
          <cell r="K297">
            <v>3497.4324125745334</v>
          </cell>
          <cell r="L297">
            <v>-2405.0153841389547</v>
          </cell>
          <cell r="M297">
            <v>-506.2284920312668</v>
          </cell>
          <cell r="N297">
            <v>8926.5985363997606</v>
          </cell>
          <cell r="O297">
            <v>10330.298839595343</v>
          </cell>
          <cell r="P297">
            <v>19939.76414898783</v>
          </cell>
          <cell r="Q297">
            <v>27969.691595237848</v>
          </cell>
          <cell r="R297">
            <v>36282.233438293406</v>
          </cell>
          <cell r="S297">
            <v>42328.129951071176</v>
          </cell>
          <cell r="T297">
            <v>44165.370590535458</v>
          </cell>
          <cell r="U297">
            <v>38572.03643208307</v>
          </cell>
          <cell r="V297">
            <v>52967.733874999743</v>
          </cell>
          <cell r="W297">
            <v>48684.180608749739</v>
          </cell>
          <cell r="X297">
            <v>48942.29805166641</v>
          </cell>
          <cell r="Y297">
            <v>58671.546852499741</v>
          </cell>
          <cell r="Z297">
            <v>67425.748813749742</v>
          </cell>
          <cell r="AA297">
            <v>441471.1320861131</v>
          </cell>
        </row>
        <row r="298">
          <cell r="B298" t="str">
            <v xml:space="preserve">4. T.I.R. (Taxa Interna de Retorno) Anual do Projeto     </v>
          </cell>
          <cell r="G298">
            <v>0.17620790554204696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4">
          <cell r="B304" t="str">
            <v>1.1.  RECEITAS     (1.1.1.+ ... + 1.1.4)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B305" t="str">
            <v>1.1.1   Receitas de Pedágio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B306" t="str">
            <v>1.1.2   Outras Receitas Operacionais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10">
          <cell r="B310" t="str">
            <v>2.1.  OPERACIONAIS     (2.1.1.+ ... + 2.1.8)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</row>
        <row r="311">
          <cell r="B311" t="str">
            <v xml:space="preserve">2.1.1.  Pessoal / Administradores  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2">
          <cell r="B312" t="str">
            <v xml:space="preserve">2.1.2.  Conservação de Rotina 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</row>
        <row r="313">
          <cell r="B313" t="str">
            <v xml:space="preserve">2.1.3.  Consumo  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</row>
        <row r="314">
          <cell r="B314" t="str">
            <v>2.1.4.  Transportes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</row>
        <row r="315">
          <cell r="B315" t="str">
            <v>2.1.5.  Diversas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B316" t="str">
            <v>2.1.6.  Tributos s/ Faturamento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B317" t="str">
            <v>2.1.7.  Seguros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8">
          <cell r="B318" t="str">
            <v xml:space="preserve">2.1.8.  Garantias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B328" t="str">
            <v>2.3.1.  Valor Variável da Concessão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B331" t="str">
            <v xml:space="preserve">2.4.1.  Contribuição Social 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</row>
        <row r="332">
          <cell r="B332" t="str">
            <v xml:space="preserve">2.4.2.  Imposto de Renda 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3">
          <cell r="B333" t="str">
            <v>3.  SALDO DO CAIXA     (1 - 2)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4">
          <cell r="B334" t="str">
            <v xml:space="preserve">4. T.I.R. (Taxa Interna de Retorno) Anual do Projeto     </v>
          </cell>
          <cell r="G334">
            <v>0.17620790554204696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Intro"/>
      <sheetName val="Obs"/>
      <sheetName val="Siglas"/>
      <sheetName val="Fórmulas"/>
      <sheetName val="Definições iniciais"/>
      <sheetName val="Resumo"/>
      <sheetName val="Cenários"/>
      <sheetName val="Risco"/>
      <sheetName val="A1 - Premissas iniciais"/>
      <sheetName val="A2 - Taxas de visitação"/>
      <sheetName val="A3 - Tributação"/>
      <sheetName val="B - Receitas"/>
      <sheetName val="C1 - Investimentos"/>
      <sheetName val="C2 - Investimentos $"/>
      <sheetName val="C3 - Depreciação e venda ativo$"/>
      <sheetName val="D3 - Infra e manut"/>
      <sheetName val="D1 - Pessoal"/>
      <sheetName val="D2 - Custo Op"/>
      <sheetName val="E1 - Fluxo20"/>
      <sheetName val="E2 - Fluxo15"/>
      <sheetName val="E3 - Fluxo10"/>
      <sheetName val="Chart1"/>
      <sheetName val="Chart2"/>
      <sheetName val="Chart3"/>
      <sheetName val="Fluxo_Fin"/>
      <sheetName val="Índices"/>
      <sheetName val="Fluxo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4">
          <cell r="C14">
            <v>54452</v>
          </cell>
        </row>
        <row r="15">
          <cell r="C15">
            <v>0.1265</v>
          </cell>
        </row>
        <row r="16">
          <cell r="C16">
            <v>0</v>
          </cell>
        </row>
      </sheetData>
      <sheetData sheetId="10" refreshError="1"/>
      <sheetData sheetId="11">
        <row r="31">
          <cell r="C31">
            <v>0.25650000000000001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  <sheetName val="F26"/>
      <sheetName val="FLUXO + DRE  Original 20 anos"/>
      <sheetName val="Fatores 20 anos"/>
      <sheetName val="Prorrogação Fluxo 28 anos"/>
      <sheetName val="Prorrogação DRE 28 anos"/>
      <sheetName val="Comparativo de Mercado"/>
      <sheetName val="Capa Simul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SPVIAS</v>
          </cell>
        </row>
        <row r="56">
          <cell r="F56">
            <v>0</v>
          </cell>
        </row>
        <row r="57">
          <cell r="F57">
            <v>0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7</v>
          </cell>
          <cell r="I66" t="str">
            <v>TIR (b)</v>
          </cell>
        </row>
        <row r="67">
          <cell r="B67" t="str">
            <v>FATOR 1</v>
          </cell>
          <cell r="C67" t="str">
            <v>Ganho de Receita: Antecipação de cobrança de Itararé.</v>
          </cell>
          <cell r="G67">
            <v>2916.2837011320739</v>
          </cell>
          <cell r="H67">
            <v>10358.705157465933</v>
          </cell>
          <cell r="I67">
            <v>0.20545532552432572</v>
          </cell>
        </row>
        <row r="68">
          <cell r="B68" t="str">
            <v>FATOR 2</v>
          </cell>
          <cell r="C68" t="str">
            <v>Ganho de Receita: Antecipação de cobrança de Gramadão.</v>
          </cell>
          <cell r="G68">
            <v>221.98630886336437</v>
          </cell>
          <cell r="H68">
            <v>788.50035118912376</v>
          </cell>
          <cell r="I68">
            <v>0.19903230389236481</v>
          </cell>
        </row>
        <row r="69">
          <cell r="B69" t="str">
            <v>FATOR 3</v>
          </cell>
          <cell r="C69" t="str">
            <v>Perda de Receita: Mudança de tráfego.</v>
          </cell>
          <cell r="G69">
            <v>-168.55621931652107</v>
          </cell>
          <cell r="H69">
            <v>-598.71547397093616</v>
          </cell>
          <cell r="I69">
            <v>0.19810436350287819</v>
          </cell>
        </row>
        <row r="70">
          <cell r="B70" t="str">
            <v>FATOR 4</v>
          </cell>
          <cell r="C70" t="str">
            <v>Perda de Receita: Deflator Tarifário -1,2%</v>
          </cell>
          <cell r="G70">
            <v>-2423.0019496472878</v>
          </cell>
          <cell r="H70">
            <v>-8606.5573053191329</v>
          </cell>
          <cell r="I70">
            <v>0.19250043348565829</v>
          </cell>
        </row>
        <row r="71">
          <cell r="B71" t="str">
            <v>FATOR 5</v>
          </cell>
          <cell r="C71" t="str">
            <v>Perda de Receita: Ônus Variável (25%)</v>
          </cell>
          <cell r="G71">
            <v>-615.34975298276163</v>
          </cell>
          <cell r="H71">
            <v>-2185.7361330770068</v>
          </cell>
          <cell r="I71">
            <v>0.19704496955686568</v>
          </cell>
        </row>
        <row r="72">
          <cell r="B72" t="str">
            <v>FATOR 6</v>
          </cell>
          <cell r="C72" t="str">
            <v>Alteração dos custos operacionais.</v>
          </cell>
          <cell r="G72">
            <v>1209.8854706950401</v>
          </cell>
          <cell r="H72">
            <v>4297.5403457375141</v>
          </cell>
          <cell r="I72">
            <v>0.20143103702958184</v>
          </cell>
        </row>
        <row r="73">
          <cell r="B73" t="str">
            <v>FATOR 7</v>
          </cell>
          <cell r="C73" t="str">
            <v>1ª Adequação - Investimentos</v>
          </cell>
          <cell r="G73">
            <v>-15088.704172813104</v>
          </cell>
          <cell r="H73">
            <v>-53595.41586222317</v>
          </cell>
          <cell r="I73">
            <v>0.16746402650544873</v>
          </cell>
        </row>
        <row r="74">
          <cell r="B74" t="str">
            <v>FATOR 8</v>
          </cell>
          <cell r="C74" t="str">
            <v>Perda de Receita: Estorno de Receita Não Operacional (1/3 da COFINS)</v>
          </cell>
          <cell r="G74">
            <v>-3179.0334735928445</v>
          </cell>
          <cell r="H74">
            <v>-11291.998246219893</v>
          </cell>
          <cell r="I74">
            <v>0.19101134833162919</v>
          </cell>
        </row>
        <row r="75">
          <cell r="B75" t="str">
            <v>FATOR 9</v>
          </cell>
          <cell r="C75" t="str">
            <v>Majoração dos custos operacionais.</v>
          </cell>
          <cell r="G75">
            <v>-2190.3928699623798</v>
          </cell>
          <cell r="H75">
            <v>-7780.3246337618002</v>
          </cell>
          <cell r="I75">
            <v>0.19344739905711733</v>
          </cell>
        </row>
        <row r="76">
          <cell r="B76" t="str">
            <v>FATOR 10</v>
          </cell>
          <cell r="C76" t="str">
            <v>2ª Adequação - Investimentos</v>
          </cell>
          <cell r="G76">
            <v>23369.045554849468</v>
          </cell>
          <cell r="H76">
            <v>83007.374289444138</v>
          </cell>
          <cell r="I76">
            <v>0.30031602663667029</v>
          </cell>
        </row>
        <row r="77">
          <cell r="B77" t="str">
            <v>FATOR 11</v>
          </cell>
          <cell r="C77" t="str">
            <v>Inclusão da CPMF</v>
          </cell>
          <cell r="G77">
            <v>-858.28618143449103</v>
          </cell>
          <cell r="H77">
            <v>-3048.6517792339287</v>
          </cell>
          <cell r="I77">
            <v>0.19648192706937506</v>
          </cell>
        </row>
        <row r="78">
          <cell r="B78" t="str">
            <v>FATOR 12</v>
          </cell>
          <cell r="C78" t="str">
            <v>3ª Adequação - Investimentos</v>
          </cell>
          <cell r="G78">
            <v>2645.2747340554552</v>
          </cell>
          <cell r="H78">
            <v>9396.0752240728561</v>
          </cell>
          <cell r="I78">
            <v>0.20507598296551729</v>
          </cell>
        </row>
        <row r="79">
          <cell r="B79" t="str">
            <v>FATOR 13</v>
          </cell>
          <cell r="C79" t="str">
            <v>4ª Adequação - Investimentos</v>
          </cell>
          <cell r="G79">
            <v>2881.9166794727389</v>
          </cell>
          <cell r="H79">
            <v>10236.632725222424</v>
          </cell>
          <cell r="I79">
            <v>0.20556530036106066</v>
          </cell>
        </row>
        <row r="80">
          <cell r="B80" t="str">
            <v>FATOR 14</v>
          </cell>
          <cell r="C80" t="str">
            <v>5ª Adequação - Investimentos</v>
          </cell>
          <cell r="G80">
            <v>1044.7345832090148</v>
          </cell>
          <cell r="H80">
            <v>3710.9206868553997</v>
          </cell>
          <cell r="I80">
            <v>0.20100687359725994</v>
          </cell>
        </row>
        <row r="81">
          <cell r="B81" t="str">
            <v>FATOR 15</v>
          </cell>
          <cell r="C81" t="str">
            <v>Perda de Receita: Parcelamento do Reajuste Tarifário de Julho/2003.</v>
          </cell>
          <cell r="G81">
            <v>-822.4342251999758</v>
          </cell>
          <cell r="H81">
            <v>-2921.3048260525388</v>
          </cell>
          <cell r="I81">
            <v>0.19656252595076318</v>
          </cell>
        </row>
        <row r="82">
          <cell r="B82" t="str">
            <v>TOTAL GERAL</v>
          </cell>
          <cell r="G82">
            <v>8943.3681873277892</v>
          </cell>
          <cell r="H82">
            <v>31767.044520128984</v>
          </cell>
          <cell r="I82">
            <v>0.23113971541512929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28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7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0.19850371867080305</v>
          </cell>
        </row>
        <row r="98">
          <cell r="B98" t="str">
            <v>TIR Resultante dos Desequilibrio no Contrato Original (ao ano)</v>
          </cell>
          <cell r="J98">
            <v>0.23113971541512929</v>
          </cell>
        </row>
        <row r="100">
          <cell r="B100" t="str">
            <v>Diferença entre a TIR Original x TIR Desequilibrios</v>
          </cell>
          <cell r="J100">
            <v>3.263599674432624E-2</v>
          </cell>
        </row>
        <row r="102">
          <cell r="B102" t="str">
            <v>TIR Resultante das Alternativas Utilizadas para o Reequilibrio (ao ano)</v>
          </cell>
          <cell r="J102">
            <v>0.19900892467808481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6.5641257909995015E-11</v>
          </cell>
          <cell r="G136">
            <v>0.19850371867080305</v>
          </cell>
          <cell r="H136">
            <v>-27553.266765925</v>
          </cell>
          <cell r="I136">
            <v>-21297.274537999998</v>
          </cell>
          <cell r="J136">
            <v>-32715.424994000001</v>
          </cell>
          <cell r="K136">
            <v>-19744.018439437481</v>
          </cell>
          <cell r="L136">
            <v>15480.754270000005</v>
          </cell>
          <cell r="M136">
            <v>31717.205939999993</v>
          </cell>
          <cell r="N136">
            <v>35152.414705999996</v>
          </cell>
          <cell r="O136">
            <v>37041.879319</v>
          </cell>
          <cell r="P136">
            <v>17570.799279000013</v>
          </cell>
          <cell r="Q136">
            <v>25660.94535899999</v>
          </cell>
          <cell r="R136">
            <v>1159.1199879999913</v>
          </cell>
          <cell r="S136">
            <v>42054.076828999998</v>
          </cell>
          <cell r="T136">
            <v>48640.682814</v>
          </cell>
          <cell r="U136">
            <v>50404.993829000014</v>
          </cell>
          <cell r="V136">
            <v>25511.364419000005</v>
          </cell>
          <cell r="W136">
            <v>6576.5963219999976</v>
          </cell>
          <cell r="X136">
            <v>64115.922673000008</v>
          </cell>
          <cell r="Y136">
            <v>28749.346847999986</v>
          </cell>
          <cell r="Z136">
            <v>44353.009812000004</v>
          </cell>
          <cell r="AA136">
            <v>78522.327247000008</v>
          </cell>
        </row>
        <row r="137">
          <cell r="B137" t="str">
            <v>(+)Desequilibrio do Projeto Original (a)</v>
          </cell>
        </row>
        <row r="138">
          <cell r="B138" t="str">
            <v>Ganho de Receita: Antecipação de cobrança de Itararé.</v>
          </cell>
        </row>
        <row r="139">
          <cell r="B139" t="str">
            <v>Fluxo de Caixa do Fator</v>
          </cell>
          <cell r="H139">
            <v>0</v>
          </cell>
          <cell r="I139">
            <v>0</v>
          </cell>
          <cell r="J139">
            <v>0</v>
          </cell>
          <cell r="K139">
            <v>816.29078551999999</v>
          </cell>
          <cell r="L139">
            <v>1394.4252493849999</v>
          </cell>
          <cell r="M139">
            <v>1405.9309356050003</v>
          </cell>
          <cell r="N139">
            <v>1430.5403200199999</v>
          </cell>
          <cell r="O139">
            <v>1443.9636206099999</v>
          </cell>
          <cell r="P139">
            <v>1466.6553906549998</v>
          </cell>
          <cell r="Q139">
            <v>1496.6980157850001</v>
          </cell>
          <cell r="R139">
            <v>1526.101436125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B140" t="str">
            <v>Somatoria com Projeto Original</v>
          </cell>
          <cell r="F140">
            <v>2916.2837011320739</v>
          </cell>
          <cell r="G140">
            <v>0.20545532552432572</v>
          </cell>
          <cell r="H140">
            <v>-27553.266765925</v>
          </cell>
          <cell r="I140">
            <v>-21297.274537999998</v>
          </cell>
          <cell r="J140">
            <v>-32715.424994000001</v>
          </cell>
          <cell r="K140">
            <v>-18927.727653917482</v>
          </cell>
          <cell r="L140">
            <v>16875.179519385005</v>
          </cell>
          <cell r="M140">
            <v>33123.136875604992</v>
          </cell>
          <cell r="N140">
            <v>36582.955026019998</v>
          </cell>
          <cell r="O140">
            <v>38485.842939609996</v>
          </cell>
          <cell r="P140">
            <v>19037.454669655013</v>
          </cell>
          <cell r="Q140">
            <v>27157.643374784991</v>
          </cell>
          <cell r="R140">
            <v>2685.2214241249912</v>
          </cell>
          <cell r="S140">
            <v>42054.076828999998</v>
          </cell>
          <cell r="T140">
            <v>48640.682814</v>
          </cell>
          <cell r="U140">
            <v>50404.993829000014</v>
          </cell>
          <cell r="V140">
            <v>25511.364419000005</v>
          </cell>
          <cell r="W140">
            <v>6576.5963219999976</v>
          </cell>
          <cell r="X140">
            <v>64115.922673000008</v>
          </cell>
          <cell r="Y140">
            <v>28749.346847999986</v>
          </cell>
          <cell r="Z140">
            <v>44353.009812000004</v>
          </cell>
          <cell r="AA140">
            <v>78522.327247000008</v>
          </cell>
        </row>
        <row r="141">
          <cell r="B141" t="str">
            <v>Ganho de Receita: Antecipação de cobrança de Gramadão.</v>
          </cell>
        </row>
        <row r="142">
          <cell r="B142" t="str">
            <v>Fluxo de Caixa do Fator</v>
          </cell>
          <cell r="H142">
            <v>266.05141666666668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 t="str">
            <v>Somatoria com Projeto Original</v>
          </cell>
          <cell r="F143">
            <v>221.98630886336437</v>
          </cell>
          <cell r="G143">
            <v>0.19903230389236481</v>
          </cell>
          <cell r="H143">
            <v>-27287.215349258335</v>
          </cell>
          <cell r="I143">
            <v>-21297.274537999998</v>
          </cell>
          <cell r="J143">
            <v>-32715.424994000001</v>
          </cell>
          <cell r="K143">
            <v>-19744.018439437481</v>
          </cell>
          <cell r="L143">
            <v>15480.754270000005</v>
          </cell>
          <cell r="M143">
            <v>31717.205939999993</v>
          </cell>
          <cell r="N143">
            <v>35152.414705999996</v>
          </cell>
          <cell r="O143">
            <v>37041.879319</v>
          </cell>
          <cell r="P143">
            <v>17570.799279000013</v>
          </cell>
          <cell r="Q143">
            <v>25660.94535899999</v>
          </cell>
          <cell r="R143">
            <v>1159.1199879999913</v>
          </cell>
          <cell r="S143">
            <v>42054.076828999998</v>
          </cell>
          <cell r="T143">
            <v>48640.682814</v>
          </cell>
          <cell r="U143">
            <v>50404.993829000014</v>
          </cell>
          <cell r="V143">
            <v>25511.364419000005</v>
          </cell>
          <cell r="W143">
            <v>6576.5963219999976</v>
          </cell>
          <cell r="X143">
            <v>64115.922673000008</v>
          </cell>
          <cell r="Y143">
            <v>28749.346847999986</v>
          </cell>
          <cell r="Z143">
            <v>44353.009812000004</v>
          </cell>
          <cell r="AA143">
            <v>78522.327247000008</v>
          </cell>
        </row>
        <row r="144">
          <cell r="B144" t="str">
            <v>Perda de Receita: Mudança de tráfego.</v>
          </cell>
        </row>
        <row r="145">
          <cell r="B145" t="str">
            <v>Fluxo de Caixa do Fator</v>
          </cell>
          <cell r="H145">
            <v>-132.08670333333333</v>
          </cell>
          <cell r="I145">
            <v>-83.809629999999999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 t="str">
            <v>Somatoria com Projeto Original</v>
          </cell>
          <cell r="F146">
            <v>-168.55621931652107</v>
          </cell>
          <cell r="G146">
            <v>0.19810436350287819</v>
          </cell>
          <cell r="H146">
            <v>-27685.353469258334</v>
          </cell>
          <cell r="I146">
            <v>-21381.084167999998</v>
          </cell>
          <cell r="J146">
            <v>-32715.424994000001</v>
          </cell>
          <cell r="K146">
            <v>-19744.018439437481</v>
          </cell>
          <cell r="L146">
            <v>15480.754270000005</v>
          </cell>
          <cell r="M146">
            <v>31717.205939999993</v>
          </cell>
          <cell r="N146">
            <v>35152.414705999996</v>
          </cell>
          <cell r="O146">
            <v>37041.879319</v>
          </cell>
          <cell r="P146">
            <v>17570.799279000013</v>
          </cell>
          <cell r="Q146">
            <v>25660.94535899999</v>
          </cell>
          <cell r="R146">
            <v>1159.1199879999913</v>
          </cell>
          <cell r="S146">
            <v>42054.076828999998</v>
          </cell>
          <cell r="T146">
            <v>48640.682814</v>
          </cell>
          <cell r="U146">
            <v>50404.993829000014</v>
          </cell>
          <cell r="V146">
            <v>25511.364419000005</v>
          </cell>
          <cell r="W146">
            <v>6576.5963219999976</v>
          </cell>
          <cell r="X146">
            <v>64115.922673000008</v>
          </cell>
          <cell r="Y146">
            <v>28749.346847999986</v>
          </cell>
          <cell r="Z146">
            <v>44353.009812000004</v>
          </cell>
          <cell r="AA146">
            <v>78522.327247000008</v>
          </cell>
        </row>
        <row r="147">
          <cell r="B147" t="str">
            <v>Perda de Receita: Deflator Tarifário -1,2%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-555.11065757838787</v>
          </cell>
          <cell r="S148">
            <v>-1418.4584022150136</v>
          </cell>
          <cell r="T148">
            <v>-2318.6246792382508</v>
          </cell>
          <cell r="U148">
            <v>-3256.0304224624015</v>
          </cell>
          <cell r="V148">
            <v>-4233.4258132190571</v>
          </cell>
          <cell r="W148">
            <v>-5251.5627898682733</v>
          </cell>
          <cell r="X148">
            <v>-6466.293349608135</v>
          </cell>
          <cell r="Y148">
            <v>-7598.9324201344261</v>
          </cell>
          <cell r="Z148">
            <v>-8768.8700028683597</v>
          </cell>
          <cell r="AA148">
            <v>-9985.4588535938365</v>
          </cell>
        </row>
        <row r="149">
          <cell r="B149" t="str">
            <v>Somatoria com Projeto Original</v>
          </cell>
          <cell r="F149">
            <v>-2423.0019496472878</v>
          </cell>
          <cell r="G149">
            <v>0.19250043348565829</v>
          </cell>
          <cell r="H149">
            <v>-27553.266765925</v>
          </cell>
          <cell r="I149">
            <v>-21297.274537999998</v>
          </cell>
          <cell r="J149">
            <v>-32715.424994000001</v>
          </cell>
          <cell r="K149">
            <v>-19744.018439437481</v>
          </cell>
          <cell r="L149">
            <v>15480.754270000005</v>
          </cell>
          <cell r="M149">
            <v>31717.205939999993</v>
          </cell>
          <cell r="N149">
            <v>35152.414705999996</v>
          </cell>
          <cell r="O149">
            <v>37041.879319</v>
          </cell>
          <cell r="P149">
            <v>17570.799279000013</v>
          </cell>
          <cell r="Q149">
            <v>25660.94535899999</v>
          </cell>
          <cell r="R149">
            <v>604.00933042160341</v>
          </cell>
          <cell r="S149">
            <v>40635.618426784982</v>
          </cell>
          <cell r="T149">
            <v>46322.058134761748</v>
          </cell>
          <cell r="U149">
            <v>47148.963406537616</v>
          </cell>
          <cell r="V149">
            <v>21277.938605780946</v>
          </cell>
          <cell r="W149">
            <v>1325.0335321317243</v>
          </cell>
          <cell r="X149">
            <v>57649.62932339187</v>
          </cell>
          <cell r="Y149">
            <v>21150.414427865559</v>
          </cell>
          <cell r="Z149">
            <v>35584.139809131644</v>
          </cell>
          <cell r="AA149">
            <v>68536.86839340617</v>
          </cell>
        </row>
        <row r="150">
          <cell r="B150" t="str">
            <v>Perda de Receita: Ônus Variável (25%)</v>
          </cell>
        </row>
        <row r="151">
          <cell r="B151" t="str">
            <v>Fluxo de Caixa do Fator</v>
          </cell>
          <cell r="H151">
            <v>-79.410275999999982</v>
          </cell>
          <cell r="I151">
            <v>-116.72458599999996</v>
          </cell>
          <cell r="J151">
            <v>-120.26660799999991</v>
          </cell>
          <cell r="K151">
            <v>-123.81452599999989</v>
          </cell>
          <cell r="L151">
            <v>-129.01037599999967</v>
          </cell>
          <cell r="M151">
            <v>-132.4624839999999</v>
          </cell>
          <cell r="N151">
            <v>-137.20286799999977</v>
          </cell>
          <cell r="O151">
            <v>-140.909978</v>
          </cell>
          <cell r="P151">
            <v>-144.36798200000032</v>
          </cell>
          <cell r="Q151">
            <v>-148.09867599999981</v>
          </cell>
          <cell r="R151">
            <v>-151.93697200000003</v>
          </cell>
          <cell r="S151">
            <v>-159.55460400000001</v>
          </cell>
          <cell r="T151">
            <v>-163.93828000000013</v>
          </cell>
          <cell r="U151">
            <v>-168.4148179999998</v>
          </cell>
          <cell r="V151">
            <v>-173.06823599999984</v>
          </cell>
          <cell r="W151">
            <v>-177.85283999999984</v>
          </cell>
          <cell r="X151">
            <v>-187.2495899999999</v>
          </cell>
          <cell r="Y151">
            <v>-192.48523800000004</v>
          </cell>
          <cell r="Z151">
            <v>-197.65602999999942</v>
          </cell>
          <cell r="AA151">
            <v>-202.99043599999942</v>
          </cell>
        </row>
        <row r="152">
          <cell r="B152" t="str">
            <v>Somatoria com Projeto Original</v>
          </cell>
          <cell r="F152">
            <v>-615.34975298276163</v>
          </cell>
          <cell r="G152">
            <v>0.19704496955686568</v>
          </cell>
          <cell r="H152">
            <v>-27632.677041924999</v>
          </cell>
          <cell r="I152">
            <v>-21413.999123999998</v>
          </cell>
          <cell r="J152">
            <v>-32835.691601999999</v>
          </cell>
          <cell r="K152">
            <v>-19867.832965437479</v>
          </cell>
          <cell r="L152">
            <v>15351.743894000005</v>
          </cell>
          <cell r="M152">
            <v>31584.743455999993</v>
          </cell>
          <cell r="N152">
            <v>35015.211837999996</v>
          </cell>
          <cell r="O152">
            <v>36900.969340999996</v>
          </cell>
          <cell r="P152">
            <v>17426.431297000014</v>
          </cell>
          <cell r="Q152">
            <v>25512.846682999989</v>
          </cell>
          <cell r="R152">
            <v>1007.1830159999913</v>
          </cell>
          <cell r="S152">
            <v>41894.522225000001</v>
          </cell>
          <cell r="T152">
            <v>48476.744533999998</v>
          </cell>
          <cell r="U152">
            <v>50236.579011000016</v>
          </cell>
          <cell r="V152">
            <v>25338.296183000006</v>
          </cell>
          <cell r="W152">
            <v>6398.743481999998</v>
          </cell>
          <cell r="X152">
            <v>63928.673083000009</v>
          </cell>
          <cell r="Y152">
            <v>28556.861609999985</v>
          </cell>
          <cell r="Z152">
            <v>44155.353782000006</v>
          </cell>
          <cell r="AA152">
            <v>78319.336811000016</v>
          </cell>
        </row>
        <row r="153">
          <cell r="B153" t="str">
            <v>Alteração dos custos operacionais.</v>
          </cell>
        </row>
        <row r="154">
          <cell r="B154" t="str">
            <v>Fluxo de Caixa do Fator</v>
          </cell>
          <cell r="H154">
            <v>2002.9784</v>
          </cell>
          <cell r="I154">
            <v>-1013.8239000000001</v>
          </cell>
          <cell r="J154">
            <v>175.65389999999806</v>
          </cell>
          <cell r="K154">
            <v>156.36459999999806</v>
          </cell>
          <cell r="L154">
            <v>156.35790000000293</v>
          </cell>
          <cell r="M154">
            <v>156.35790000000293</v>
          </cell>
          <cell r="N154">
            <v>156.35790000000293</v>
          </cell>
          <cell r="O154">
            <v>156.35790000000293</v>
          </cell>
          <cell r="P154">
            <v>156.35790000000293</v>
          </cell>
          <cell r="Q154">
            <v>156.35790000000293</v>
          </cell>
          <cell r="R154">
            <v>156.35790000000293</v>
          </cell>
          <cell r="S154">
            <v>-375.72260000000136</v>
          </cell>
          <cell r="T154">
            <v>-375.72260000000136</v>
          </cell>
          <cell r="U154">
            <v>-375.72260000000136</v>
          </cell>
          <cell r="V154">
            <v>-375.72260000000136</v>
          </cell>
          <cell r="W154">
            <v>-375.72260000000136</v>
          </cell>
          <cell r="X154">
            <v>-375.72260000000136</v>
          </cell>
          <cell r="Y154">
            <v>-375.72260000000136</v>
          </cell>
          <cell r="Z154">
            <v>-375.72260000000136</v>
          </cell>
          <cell r="AA154">
            <v>-375.72260000000136</v>
          </cell>
        </row>
        <row r="155">
          <cell r="B155" t="str">
            <v>Somatoria com Projeto Original</v>
          </cell>
          <cell r="F155">
            <v>1209.8854706950401</v>
          </cell>
          <cell r="G155">
            <v>0.20143103702958184</v>
          </cell>
          <cell r="H155">
            <v>-25550.288365925</v>
          </cell>
          <cell r="I155">
            <v>-22311.098437999997</v>
          </cell>
          <cell r="J155">
            <v>-32539.771094000003</v>
          </cell>
          <cell r="K155">
            <v>-19587.653839437484</v>
          </cell>
          <cell r="L155">
            <v>15637.112170000008</v>
          </cell>
          <cell r="M155">
            <v>31873.563839999995</v>
          </cell>
          <cell r="N155">
            <v>35308.772605999999</v>
          </cell>
          <cell r="O155">
            <v>37198.237219000002</v>
          </cell>
          <cell r="P155">
            <v>17727.157179000016</v>
          </cell>
          <cell r="Q155">
            <v>25817.303258999993</v>
          </cell>
          <cell r="R155">
            <v>1315.4778879999942</v>
          </cell>
          <cell r="S155">
            <v>41678.354228999997</v>
          </cell>
          <cell r="T155">
            <v>48264.960213999999</v>
          </cell>
          <cell r="U155">
            <v>50029.271229000013</v>
          </cell>
          <cell r="V155">
            <v>25135.641819000004</v>
          </cell>
          <cell r="W155">
            <v>6200.8737219999966</v>
          </cell>
          <cell r="X155">
            <v>63740.200073000007</v>
          </cell>
          <cell r="Y155">
            <v>28373.624247999986</v>
          </cell>
          <cell r="Z155">
            <v>43977.287212000003</v>
          </cell>
          <cell r="AA155">
            <v>78146.604647</v>
          </cell>
        </row>
        <row r="156">
          <cell r="B156" t="str">
            <v>1ª Adequação - Investimentos</v>
          </cell>
        </row>
        <row r="157">
          <cell r="B157" t="str">
            <v>Fluxo de Caixa do Fator</v>
          </cell>
          <cell r="H157">
            <v>-1322.4536000000014</v>
          </cell>
          <cell r="I157">
            <v>-14408.6621</v>
          </cell>
          <cell r="J157">
            <v>-352.93119999999942</v>
          </cell>
          <cell r="K157">
            <v>3243.7288000000003</v>
          </cell>
          <cell r="L157">
            <v>-15173.845199999998</v>
          </cell>
          <cell r="M157">
            <v>519.21479999999997</v>
          </cell>
          <cell r="N157">
            <v>637.41480000000001</v>
          </cell>
          <cell r="O157">
            <v>637.41480000000001</v>
          </cell>
          <cell r="P157">
            <v>637.41809999999998</v>
          </cell>
          <cell r="Q157">
            <v>-2356.8740000000007</v>
          </cell>
          <cell r="R157">
            <v>691.71730000000048</v>
          </cell>
          <cell r="S157">
            <v>-4239.3858</v>
          </cell>
          <cell r="T157">
            <v>817.98419999999987</v>
          </cell>
          <cell r="U157">
            <v>763.95</v>
          </cell>
          <cell r="V157">
            <v>3711.836299999999</v>
          </cell>
          <cell r="W157">
            <v>16561.675900000002</v>
          </cell>
          <cell r="X157">
            <v>-851.92409999999995</v>
          </cell>
          <cell r="Y157">
            <v>-527.92079999999999</v>
          </cell>
          <cell r="Z157">
            <v>-5666.9884000000002</v>
          </cell>
          <cell r="AA157">
            <v>-3635.9869999999983</v>
          </cell>
        </row>
        <row r="158">
          <cell r="B158" t="str">
            <v>Somatoria com Projeto Original</v>
          </cell>
          <cell r="F158">
            <v>-15088.704172813104</v>
          </cell>
          <cell r="G158">
            <v>0.16746402650544873</v>
          </cell>
          <cell r="H158">
            <v>-28875.720365925001</v>
          </cell>
          <cell r="I158">
            <v>-35705.936637999999</v>
          </cell>
          <cell r="J158">
            <v>-33068.356194</v>
          </cell>
          <cell r="K158">
            <v>-16500.28963943748</v>
          </cell>
          <cell r="L158">
            <v>306.90907000000698</v>
          </cell>
          <cell r="M158">
            <v>32236.420739999994</v>
          </cell>
          <cell r="N158">
            <v>35789.829505999995</v>
          </cell>
          <cell r="O158">
            <v>37679.294118999998</v>
          </cell>
          <cell r="P158">
            <v>18208.217379000012</v>
          </cell>
          <cell r="Q158">
            <v>23304.07135899999</v>
          </cell>
          <cell r="R158">
            <v>1850.8372879999918</v>
          </cell>
          <cell r="S158">
            <v>37814.691028999994</v>
          </cell>
          <cell r="T158">
            <v>49458.667013999999</v>
          </cell>
          <cell r="U158">
            <v>51168.943829000011</v>
          </cell>
          <cell r="V158">
            <v>29223.200719000004</v>
          </cell>
          <cell r="W158">
            <v>23138.272222</v>
          </cell>
          <cell r="X158">
            <v>63263.998573000012</v>
          </cell>
          <cell r="Y158">
            <v>28221.426047999987</v>
          </cell>
          <cell r="Z158">
            <v>38686.021412000002</v>
          </cell>
          <cell r="AA158">
            <v>74886.340247000015</v>
          </cell>
        </row>
        <row r="159">
          <cell r="B159" t="str">
            <v>Perda de Receita: Estorno de Receita Não Operacional (1/3 da COFINS)</v>
          </cell>
        </row>
        <row r="160">
          <cell r="B160" t="str">
            <v>Fluxo de Caixa do Fator</v>
          </cell>
          <cell r="H160">
            <v>-370.16580354999996</v>
          </cell>
          <cell r="I160">
            <v>-610.53886205000003</v>
          </cell>
          <cell r="J160">
            <v>-629.06202589999998</v>
          </cell>
          <cell r="K160">
            <v>-643.79058940000004</v>
          </cell>
          <cell r="L160">
            <v>-674.8003827</v>
          </cell>
          <cell r="M160">
            <v>-692.85194230000002</v>
          </cell>
          <cell r="N160">
            <v>-717.65107039999998</v>
          </cell>
          <cell r="O160">
            <v>-737.03763279999998</v>
          </cell>
          <cell r="P160">
            <v>-755.13272510000002</v>
          </cell>
          <cell r="Q160">
            <v>-774.64263015000006</v>
          </cell>
          <cell r="R160">
            <v>-794.71846029999995</v>
          </cell>
          <cell r="S160">
            <v>-834.55813624999996</v>
          </cell>
          <cell r="T160">
            <v>-857.12984119999987</v>
          </cell>
          <cell r="U160">
            <v>-880.91320630000007</v>
          </cell>
          <cell r="V160">
            <v>-905.24073014999999</v>
          </cell>
          <cell r="W160">
            <v>-930.27928810000003</v>
          </cell>
          <cell r="X160">
            <v>-979.42770640000003</v>
          </cell>
          <cell r="Y160">
            <v>-1006.8025192500002</v>
          </cell>
          <cell r="Z160">
            <v>-1033.8508368500002</v>
          </cell>
          <cell r="AA160">
            <v>-1061.7552975500003</v>
          </cell>
        </row>
        <row r="161">
          <cell r="B161" t="str">
            <v>Somatoria com Projeto Original</v>
          </cell>
          <cell r="F161">
            <v>-3179.0334735928445</v>
          </cell>
          <cell r="G161">
            <v>0.19101134833162919</v>
          </cell>
          <cell r="H161">
            <v>-27923.432569475</v>
          </cell>
          <cell r="I161">
            <v>-21907.813400049999</v>
          </cell>
          <cell r="J161">
            <v>-33344.4870199</v>
          </cell>
          <cell r="K161">
            <v>-20387.809028837481</v>
          </cell>
          <cell r="L161">
            <v>14805.953887300006</v>
          </cell>
          <cell r="M161">
            <v>31024.353997699993</v>
          </cell>
          <cell r="N161">
            <v>34434.763635599993</v>
          </cell>
          <cell r="O161">
            <v>36304.841686200001</v>
          </cell>
          <cell r="P161">
            <v>16815.666553900013</v>
          </cell>
          <cell r="Q161">
            <v>24886.302728849991</v>
          </cell>
          <cell r="R161">
            <v>364.40152769999133</v>
          </cell>
          <cell r="S161">
            <v>41219.518692749996</v>
          </cell>
          <cell r="T161">
            <v>47783.552972799996</v>
          </cell>
          <cell r="U161">
            <v>49524.080622700014</v>
          </cell>
          <cell r="V161">
            <v>24606.123688850006</v>
          </cell>
          <cell r="W161">
            <v>5646.3170338999971</v>
          </cell>
          <cell r="X161">
            <v>63136.49496660001</v>
          </cell>
          <cell r="Y161">
            <v>27742.544328749987</v>
          </cell>
          <cell r="Z161">
            <v>43319.158975150007</v>
          </cell>
          <cell r="AA161">
            <v>77460.571949450008</v>
          </cell>
        </row>
        <row r="162">
          <cell r="B162" t="str">
            <v>Majoração dos custos operacionais.</v>
          </cell>
        </row>
        <row r="163">
          <cell r="B163" t="str">
            <v>Fluxo de Caixa do Fator</v>
          </cell>
          <cell r="H163">
            <v>-2625.194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B164" t="str">
            <v>Somatoria com Projeto Original</v>
          </cell>
          <cell r="F164">
            <v>-2190.3928699623798</v>
          </cell>
          <cell r="G164">
            <v>0.19344739905711733</v>
          </cell>
          <cell r="H164">
            <v>-30178.460765925</v>
          </cell>
          <cell r="I164">
            <v>-21297.274537999998</v>
          </cell>
          <cell r="J164">
            <v>-32715.424994000001</v>
          </cell>
          <cell r="K164">
            <v>-19744.018439437481</v>
          </cell>
          <cell r="L164">
            <v>15480.754270000005</v>
          </cell>
          <cell r="M164">
            <v>31717.205939999993</v>
          </cell>
          <cell r="N164">
            <v>35152.414705999996</v>
          </cell>
          <cell r="O164">
            <v>37041.879319</v>
          </cell>
          <cell r="P164">
            <v>17570.799279000013</v>
          </cell>
          <cell r="Q164">
            <v>25660.94535899999</v>
          </cell>
          <cell r="R164">
            <v>1159.1199879999913</v>
          </cell>
          <cell r="S164">
            <v>42054.076828999998</v>
          </cell>
          <cell r="T164">
            <v>48640.682814</v>
          </cell>
          <cell r="U164">
            <v>50404.993829000014</v>
          </cell>
          <cell r="V164">
            <v>25511.364419000005</v>
          </cell>
          <cell r="W164">
            <v>6576.5963219999976</v>
          </cell>
          <cell r="X164">
            <v>64115.922673000008</v>
          </cell>
          <cell r="Y164">
            <v>28749.346847999986</v>
          </cell>
          <cell r="Z164">
            <v>44353.009812000004</v>
          </cell>
          <cell r="AA164">
            <v>78522.327247000008</v>
          </cell>
        </row>
        <row r="165">
          <cell r="B165" t="str">
            <v>2ª Adequação - Investimentos</v>
          </cell>
        </row>
        <row r="166">
          <cell r="B166" t="str">
            <v>Fluxo de Caixa do Fator</v>
          </cell>
          <cell r="H166">
            <v>18045.326255339998</v>
          </cell>
          <cell r="I166">
            <v>29684.058456103474</v>
          </cell>
          <cell r="J166">
            <v>6724.5610027694747</v>
          </cell>
          <cell r="K166">
            <v>-14051.08246372135</v>
          </cell>
          <cell r="L166">
            <v>4927.1202535880248</v>
          </cell>
          <cell r="M166">
            <v>-9315.413974811976</v>
          </cell>
          <cell r="N166">
            <v>-17999.825385511976</v>
          </cell>
          <cell r="O166">
            <v>-21334.871611235052</v>
          </cell>
          <cell r="P166">
            <v>-8689.5294727100518</v>
          </cell>
          <cell r="Q166">
            <v>8864.7122490899492</v>
          </cell>
          <cell r="R166">
            <v>29446.782857139948</v>
          </cell>
          <cell r="S166">
            <v>-615.30330009338525</v>
          </cell>
          <cell r="T166">
            <v>-14900.556884555886</v>
          </cell>
          <cell r="U166">
            <v>-19324.772971984457</v>
          </cell>
          <cell r="V166">
            <v>-12694.408953984459</v>
          </cell>
          <cell r="W166">
            <v>8686.1510552555428</v>
          </cell>
          <cell r="X166">
            <v>-672.08962281945901</v>
          </cell>
          <cell r="Y166">
            <v>36949.111625080535</v>
          </cell>
          <cell r="Z166">
            <v>14368.135367280542</v>
          </cell>
          <cell r="AA166">
            <v>-17026.632549719463</v>
          </cell>
        </row>
        <row r="167">
          <cell r="B167" t="str">
            <v>Somatoria com Projeto Original</v>
          </cell>
          <cell r="F167">
            <v>23369.045554849468</v>
          </cell>
          <cell r="G167">
            <v>0.30031602663667029</v>
          </cell>
          <cell r="H167">
            <v>-9507.9405105850019</v>
          </cell>
          <cell r="I167">
            <v>8386.783918103476</v>
          </cell>
          <cell r="J167">
            <v>-25990.863991230526</v>
          </cell>
          <cell r="K167">
            <v>-33795.100903158833</v>
          </cell>
          <cell r="L167">
            <v>20407.874523588031</v>
          </cell>
          <cell r="M167">
            <v>22401.791965188015</v>
          </cell>
          <cell r="N167">
            <v>17152.589320488019</v>
          </cell>
          <cell r="O167">
            <v>15707.007707764948</v>
          </cell>
          <cell r="P167">
            <v>8881.2698062899617</v>
          </cell>
          <cell r="Q167">
            <v>34525.657608089939</v>
          </cell>
          <cell r="R167">
            <v>30605.902845139939</v>
          </cell>
          <cell r="S167">
            <v>41438.773528906611</v>
          </cell>
          <cell r="T167">
            <v>33740.125929444112</v>
          </cell>
          <cell r="U167">
            <v>31080.220857015556</v>
          </cell>
          <cell r="V167">
            <v>12816.955465015546</v>
          </cell>
          <cell r="W167">
            <v>15262.74737725554</v>
          </cell>
          <cell r="X167">
            <v>63443.833050180547</v>
          </cell>
          <cell r="Y167">
            <v>65698.458473080522</v>
          </cell>
          <cell r="Z167">
            <v>58721.145179280546</v>
          </cell>
          <cell r="AA167">
            <v>61495.694697280545</v>
          </cell>
        </row>
        <row r="168">
          <cell r="B168" t="str">
            <v>Inclusão da CPMF</v>
          </cell>
        </row>
        <row r="169">
          <cell r="B169" t="str">
            <v>Fluxo de Caixa do Fator</v>
          </cell>
          <cell r="H169">
            <v>-162.14670000000001</v>
          </cell>
          <cell r="I169">
            <v>-296.36109999999996</v>
          </cell>
          <cell r="J169">
            <v>-343.69659999999999</v>
          </cell>
          <cell r="K169">
            <v>-383.32709999999997</v>
          </cell>
          <cell r="L169">
            <v>-324.548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-858.28618143449103</v>
          </cell>
          <cell r="G170">
            <v>0.19648192706937506</v>
          </cell>
          <cell r="H170">
            <v>-27715.413465925001</v>
          </cell>
          <cell r="I170">
            <v>-21593.635637999996</v>
          </cell>
          <cell r="J170">
            <v>-33059.121594000004</v>
          </cell>
          <cell r="K170">
            <v>-20127.34553943748</v>
          </cell>
          <cell r="L170">
            <v>15156.206270000004</v>
          </cell>
          <cell r="M170">
            <v>31717.205939999993</v>
          </cell>
          <cell r="N170">
            <v>35152.414705999996</v>
          </cell>
          <cell r="O170">
            <v>37041.879319</v>
          </cell>
          <cell r="P170">
            <v>17570.799279000013</v>
          </cell>
          <cell r="Q170">
            <v>25660.94535899999</v>
          </cell>
          <cell r="R170">
            <v>1159.1199879999913</v>
          </cell>
          <cell r="S170">
            <v>42054.076828999998</v>
          </cell>
          <cell r="T170">
            <v>48640.682814</v>
          </cell>
          <cell r="U170">
            <v>50404.993829000014</v>
          </cell>
          <cell r="V170">
            <v>25511.364419000005</v>
          </cell>
          <cell r="W170">
            <v>6576.5963219999976</v>
          </cell>
          <cell r="X170">
            <v>64115.922673000008</v>
          </cell>
          <cell r="Y170">
            <v>28749.346847999986</v>
          </cell>
          <cell r="Z170">
            <v>44353.009812000004</v>
          </cell>
          <cell r="AA170">
            <v>78522.327247000008</v>
          </cell>
        </row>
        <row r="171">
          <cell r="B171" t="str">
            <v>3ª Adequação - Investimentos</v>
          </cell>
        </row>
        <row r="172">
          <cell r="B172" t="str">
            <v>Fluxo de Caixa do Fator</v>
          </cell>
          <cell r="H172">
            <v>-199.13605733999987</v>
          </cell>
          <cell r="I172">
            <v>145.5328513702095</v>
          </cell>
          <cell r="J172">
            <v>503.98667737087595</v>
          </cell>
          <cell r="K172">
            <v>19142.644276332288</v>
          </cell>
          <cell r="L172">
            <v>-5685.9925034770858</v>
          </cell>
          <cell r="M172">
            <v>-11224.426671077084</v>
          </cell>
          <cell r="N172">
            <v>-1063.4811770913709</v>
          </cell>
          <cell r="O172">
            <v>227.33885109324541</v>
          </cell>
          <cell r="P172">
            <v>-2487.6157424317571</v>
          </cell>
          <cell r="Q172">
            <v>18.518335768243887</v>
          </cell>
          <cell r="R172">
            <v>-596.81284428175536</v>
          </cell>
          <cell r="S172">
            <v>-786.26680038175539</v>
          </cell>
          <cell r="T172">
            <v>185.0123110807456</v>
          </cell>
          <cell r="U172">
            <v>233.97767908074485</v>
          </cell>
          <cell r="V172">
            <v>229.56836108074563</v>
          </cell>
          <cell r="W172">
            <v>534.44611184074711</v>
          </cell>
          <cell r="X172">
            <v>425.60321091574502</v>
          </cell>
          <cell r="Y172">
            <v>351.70366101574581</v>
          </cell>
          <cell r="Z172">
            <v>234.10042581574723</v>
          </cell>
          <cell r="AA172">
            <v>235.95697281574451</v>
          </cell>
        </row>
        <row r="173">
          <cell r="B173" t="str">
            <v>Somatoria com Projeto Original</v>
          </cell>
          <cell r="F173">
            <v>2645.2747340554552</v>
          </cell>
          <cell r="G173">
            <v>0.20507598296551729</v>
          </cell>
          <cell r="H173">
            <v>-27752.402823265002</v>
          </cell>
          <cell r="I173">
            <v>-21151.74168662979</v>
          </cell>
          <cell r="J173">
            <v>-32211.438316629126</v>
          </cell>
          <cell r="K173">
            <v>-601.37416310519257</v>
          </cell>
          <cell r="L173">
            <v>9794.7617665229191</v>
          </cell>
          <cell r="M173">
            <v>20492.77926892291</v>
          </cell>
          <cell r="N173">
            <v>34088.933528908623</v>
          </cell>
          <cell r="O173">
            <v>37269.218170093241</v>
          </cell>
          <cell r="P173">
            <v>15083.183536568256</v>
          </cell>
          <cell r="Q173">
            <v>25679.463694768234</v>
          </cell>
          <cell r="R173">
            <v>562.30714371823592</v>
          </cell>
          <cell r="S173">
            <v>41267.810028618245</v>
          </cell>
          <cell r="T173">
            <v>48825.695125080747</v>
          </cell>
          <cell r="U173">
            <v>50638.971508080758</v>
          </cell>
          <cell r="V173">
            <v>25740.932780080751</v>
          </cell>
          <cell r="W173">
            <v>7111.0424338407447</v>
          </cell>
          <cell r="X173">
            <v>64541.525883915754</v>
          </cell>
          <cell r="Y173">
            <v>29101.050509015731</v>
          </cell>
          <cell r="Z173">
            <v>44587.110237815752</v>
          </cell>
          <cell r="AA173">
            <v>78758.28421981576</v>
          </cell>
        </row>
        <row r="174">
          <cell r="B174" t="str">
            <v>4ª Adequação - Investimentos</v>
          </cell>
        </row>
        <row r="175">
          <cell r="B175" t="str">
            <v>Fluxo de Caixa do Fator</v>
          </cell>
          <cell r="H175">
            <v>0</v>
          </cell>
          <cell r="I175">
            <v>898.10561052631601</v>
          </cell>
          <cell r="J175">
            <v>479.90654385964837</v>
          </cell>
          <cell r="K175">
            <v>309.33538503612016</v>
          </cell>
          <cell r="L175">
            <v>1693.5812537861204</v>
          </cell>
          <cell r="M175">
            <v>6549.3672937861202</v>
          </cell>
          <cell r="N175">
            <v>1400.4535050718353</v>
          </cell>
          <cell r="O175">
            <v>-5010.7619232358584</v>
          </cell>
          <cell r="P175">
            <v>9409.0887717641435</v>
          </cell>
          <cell r="Q175">
            <v>-10757.691195235859</v>
          </cell>
          <cell r="R175">
            <v>3188.1983182641416</v>
          </cell>
          <cell r="S175">
            <v>-4542.234350902525</v>
          </cell>
          <cell r="T175">
            <v>-1255.6503759025252</v>
          </cell>
          <cell r="U175">
            <v>-101.30654733109581</v>
          </cell>
          <cell r="V175">
            <v>-1377.118822331099</v>
          </cell>
          <cell r="W175">
            <v>-695.33335383109761</v>
          </cell>
          <cell r="X175">
            <v>-218.13657645609737</v>
          </cell>
          <cell r="Y175">
            <v>-333.60153545609597</v>
          </cell>
          <cell r="Z175">
            <v>-674.68078045609548</v>
          </cell>
          <cell r="AA175">
            <v>540.72998654390528</v>
          </cell>
        </row>
        <row r="176">
          <cell r="B176" t="str">
            <v>Somatoria com Projeto Original</v>
          </cell>
          <cell r="F176">
            <v>2881.9166794727389</v>
          </cell>
          <cell r="G176">
            <v>0.20556530036106066</v>
          </cell>
          <cell r="H176">
            <v>-27553.266765925</v>
          </cell>
          <cell r="I176">
            <v>-20399.168927473682</v>
          </cell>
          <cell r="J176">
            <v>-32235.518450140353</v>
          </cell>
          <cell r="K176">
            <v>-19434.683054401361</v>
          </cell>
          <cell r="L176">
            <v>17174.335523786125</v>
          </cell>
          <cell r="M176">
            <v>38266.573233786112</v>
          </cell>
          <cell r="N176">
            <v>36552.868211071829</v>
          </cell>
          <cell r="O176">
            <v>32031.11739576414</v>
          </cell>
          <cell r="P176">
            <v>26979.888050764159</v>
          </cell>
          <cell r="Q176">
            <v>14903.254163764132</v>
          </cell>
          <cell r="R176">
            <v>4347.3183062641328</v>
          </cell>
          <cell r="S176">
            <v>37511.842478097475</v>
          </cell>
          <cell r="T176">
            <v>47385.032438097478</v>
          </cell>
          <cell r="U176">
            <v>50303.687281668921</v>
          </cell>
          <cell r="V176">
            <v>24134.245596668905</v>
          </cell>
          <cell r="W176">
            <v>5881.2629681688995</v>
          </cell>
          <cell r="X176">
            <v>63897.78609654391</v>
          </cell>
          <cell r="Y176">
            <v>28415.745312543891</v>
          </cell>
          <cell r="Z176">
            <v>43678.329031543908</v>
          </cell>
          <cell r="AA176">
            <v>79063.057233543906</v>
          </cell>
        </row>
        <row r="177">
          <cell r="B177" t="str">
            <v>5ª Adequação - Investimentos</v>
          </cell>
        </row>
        <row r="178">
          <cell r="B178" t="str">
            <v>Fluxo de Caixa do Fator</v>
          </cell>
          <cell r="H178">
            <v>199.13599199999982</v>
          </cell>
          <cell r="I178">
            <v>223.80877199999969</v>
          </cell>
          <cell r="J178">
            <v>249.65760599999999</v>
          </cell>
          <cell r="K178">
            <v>293.7069299999996</v>
          </cell>
          <cell r="L178">
            <v>310.83393000000069</v>
          </cell>
          <cell r="M178">
            <v>642.52506599999958</v>
          </cell>
          <cell r="N178">
            <v>17.181784285714201</v>
          </cell>
          <cell r="O178">
            <v>-164.91788986813214</v>
          </cell>
          <cell r="P178">
            <v>267.57127513186828</v>
          </cell>
          <cell r="Q178">
            <v>2388.7603421318677</v>
          </cell>
          <cell r="R178">
            <v>651.0869206318672</v>
          </cell>
          <cell r="S178">
            <v>-3130.1308235347992</v>
          </cell>
          <cell r="T178">
            <v>38.880466965198721</v>
          </cell>
          <cell r="U178">
            <v>-47.353782177655631</v>
          </cell>
          <cell r="V178">
            <v>-96.703577177655646</v>
          </cell>
          <cell r="W178">
            <v>-177.6500856776571</v>
          </cell>
          <cell r="X178">
            <v>-239.52969405265435</v>
          </cell>
          <cell r="Y178">
            <v>-241.49965305265599</v>
          </cell>
          <cell r="Z178">
            <v>-178.81063505266204</v>
          </cell>
          <cell r="AA178">
            <v>-241.6792120526593</v>
          </cell>
        </row>
        <row r="179">
          <cell r="B179" t="str">
            <v>Somatoria com Projeto Original</v>
          </cell>
          <cell r="F179">
            <v>1044.7345832090148</v>
          </cell>
          <cell r="G179">
            <v>0.20100687359725994</v>
          </cell>
          <cell r="H179">
            <v>-27354.130773925001</v>
          </cell>
          <cell r="I179">
            <v>-21073.465765999998</v>
          </cell>
          <cell r="J179">
            <v>-32465.767388</v>
          </cell>
          <cell r="K179">
            <v>-19450.311509437481</v>
          </cell>
          <cell r="L179">
            <v>15791.588200000006</v>
          </cell>
          <cell r="M179">
            <v>32359.731005999991</v>
          </cell>
          <cell r="N179">
            <v>35169.596490285709</v>
          </cell>
          <cell r="O179">
            <v>36876.961429131865</v>
          </cell>
          <cell r="P179">
            <v>17838.370554131881</v>
          </cell>
          <cell r="Q179">
            <v>28049.705701131857</v>
          </cell>
          <cell r="R179">
            <v>1810.2069086318584</v>
          </cell>
          <cell r="S179">
            <v>38923.946005465201</v>
          </cell>
          <cell r="T179">
            <v>48679.563280965202</v>
          </cell>
          <cell r="U179">
            <v>50357.640046822358</v>
          </cell>
          <cell r="V179">
            <v>25414.660841822348</v>
          </cell>
          <cell r="W179">
            <v>6398.9462363223402</v>
          </cell>
          <cell r="X179">
            <v>63876.392978947355</v>
          </cell>
          <cell r="Y179">
            <v>28507.847194947331</v>
          </cell>
          <cell r="Z179">
            <v>44174.199176947339</v>
          </cell>
          <cell r="AA179">
            <v>78280.648034947342</v>
          </cell>
        </row>
        <row r="180">
          <cell r="B180" t="str">
            <v>Perda de Receita: Parcelamento do Reajuste Tarifário de Julho/2003.</v>
          </cell>
        </row>
        <row r="181">
          <cell r="B181" t="str">
            <v>Fluxo de Caixa do Fator</v>
          </cell>
          <cell r="H181">
            <v>0</v>
          </cell>
          <cell r="I181">
            <v>0</v>
          </cell>
          <cell r="J181">
            <v>0</v>
          </cell>
          <cell r="K181">
            <v>-1696.9096464534218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 t="str">
            <v>Somatoria com Projeto Original</v>
          </cell>
          <cell r="F182">
            <v>-822.4342251999758</v>
          </cell>
          <cell r="G182">
            <v>0.19656252595076318</v>
          </cell>
          <cell r="H182">
            <v>-27553.266765925</v>
          </cell>
          <cell r="I182">
            <v>-21297.274537999998</v>
          </cell>
          <cell r="J182">
            <v>-32715.424994000001</v>
          </cell>
          <cell r="K182">
            <v>-21440.928085890904</v>
          </cell>
          <cell r="L182">
            <v>15480.754270000005</v>
          </cell>
          <cell r="M182">
            <v>31717.205939999993</v>
          </cell>
          <cell r="N182">
            <v>35152.414705999996</v>
          </cell>
          <cell r="O182">
            <v>37041.879319</v>
          </cell>
          <cell r="P182">
            <v>17570.799279000013</v>
          </cell>
          <cell r="Q182">
            <v>25660.94535899999</v>
          </cell>
          <cell r="R182">
            <v>1159.1199879999913</v>
          </cell>
          <cell r="S182">
            <v>42054.076828999998</v>
          </cell>
          <cell r="T182">
            <v>48640.682814</v>
          </cell>
          <cell r="U182">
            <v>50404.993829000014</v>
          </cell>
          <cell r="V182">
            <v>25511.364419000005</v>
          </cell>
          <cell r="W182">
            <v>6576.5963219999976</v>
          </cell>
          <cell r="X182">
            <v>64115.922673000008</v>
          </cell>
          <cell r="Y182">
            <v>28749.346847999986</v>
          </cell>
          <cell r="Z182">
            <v>44353.009812000004</v>
          </cell>
          <cell r="AA182">
            <v>78522.327247000008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15622.89892378333</v>
          </cell>
          <cell r="I184">
            <v>14421.585511950001</v>
          </cell>
          <cell r="J184">
            <v>6687.8092960999975</v>
          </cell>
          <cell r="K184">
            <v>7063.1464513136343</v>
          </cell>
          <cell r="L184">
            <v>-13505.877875417935</v>
          </cell>
          <cell r="M184">
            <v>-12091.759076797936</v>
          </cell>
          <cell r="N184">
            <v>-16276.212191625793</v>
          </cell>
          <cell r="O184">
            <v>-24923.423863435793</v>
          </cell>
          <cell r="P184">
            <v>-139.55448469079562</v>
          </cell>
          <cell r="Q184">
            <v>-1112.2596586107961</v>
          </cell>
          <cell r="R184">
            <v>33561.665798000817</v>
          </cell>
          <cell r="S184">
            <v>-16101.61481737748</v>
          </cell>
          <cell r="T184">
            <v>-18829.74568285072</v>
          </cell>
          <cell r="U184">
            <v>-23156.586669174867</v>
          </cell>
          <cell r="V184">
            <v>-15914.284071781525</v>
          </cell>
          <cell r="W184">
            <v>18173.872109619264</v>
          </cell>
          <cell r="X184">
            <v>-9564.7700284206021</v>
          </cell>
          <cell r="Y184">
            <v>27023.850520203101</v>
          </cell>
          <cell r="Z184">
            <v>-2294.3434921308299</v>
          </cell>
          <cell r="AA184">
            <v>-31753.538989556309</v>
          </cell>
        </row>
        <row r="185">
          <cell r="B185" t="str">
            <v>Somatoria com Projeto Original</v>
          </cell>
          <cell r="F185">
            <v>8943.3681873269234</v>
          </cell>
          <cell r="G185">
            <v>0.23113971541512929</v>
          </cell>
          <cell r="H185">
            <v>-11930.36784214167</v>
          </cell>
          <cell r="I185">
            <v>-6875.6890260499968</v>
          </cell>
          <cell r="J185">
            <v>-26027.615697900004</v>
          </cell>
          <cell r="K185">
            <v>-12680.871988123847</v>
          </cell>
          <cell r="L185">
            <v>1974.8763945820701</v>
          </cell>
          <cell r="M185">
            <v>19625.446863202058</v>
          </cell>
          <cell r="N185">
            <v>18876.202514374203</v>
          </cell>
          <cell r="O185">
            <v>12118.455455564206</v>
          </cell>
          <cell r="P185">
            <v>17431.244794309219</v>
          </cell>
          <cell r="Q185">
            <v>24548.685700389193</v>
          </cell>
          <cell r="R185">
            <v>34720.785786000808</v>
          </cell>
          <cell r="S185">
            <v>25952.46201162252</v>
          </cell>
          <cell r="T185">
            <v>29810.93713114928</v>
          </cell>
          <cell r="U185">
            <v>27248.407159825147</v>
          </cell>
          <cell r="V185">
            <v>9597.0803472184798</v>
          </cell>
          <cell r="W185">
            <v>24750.468431619262</v>
          </cell>
          <cell r="X185">
            <v>54551.152644579408</v>
          </cell>
          <cell r="Y185">
            <v>55773.197368203088</v>
          </cell>
          <cell r="Z185">
            <v>42058.666319869175</v>
          </cell>
          <cell r="AA185">
            <v>46768.788257443695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57462.094250000002</v>
          </cell>
          <cell r="H191">
            <v>84016.89</v>
          </cell>
          <cell r="I191">
            <v>86565.188145487089</v>
          </cell>
          <cell r="J191">
            <v>86628.552532327827</v>
          </cell>
          <cell r="K191">
            <v>94399.705593440129</v>
          </cell>
          <cell r="L191">
            <v>97185.502025399619</v>
          </cell>
          <cell r="M191">
            <v>100640.85686347817</v>
          </cell>
          <cell r="N191">
            <v>103649.96883176302</v>
          </cell>
          <cell r="O191">
            <v>106422.409</v>
          </cell>
          <cell r="P191">
            <v>109159.75300000001</v>
          </cell>
          <cell r="Q191">
            <v>111973.80499999999</v>
          </cell>
          <cell r="R191">
            <v>115022.46</v>
          </cell>
          <cell r="S191">
            <v>121038.73419999999</v>
          </cell>
          <cell r="T191">
            <v>124346.819</v>
          </cell>
          <cell r="U191">
            <v>127772.3542</v>
          </cell>
          <cell r="V191">
            <v>131305.785</v>
          </cell>
          <cell r="W191">
            <v>134987.35</v>
          </cell>
          <cell r="X191">
            <v>138769.87</v>
          </cell>
          <cell r="Y191">
            <v>142494.95000000001</v>
          </cell>
          <cell r="Z191">
            <v>146338.14000000001</v>
          </cell>
          <cell r="AA191">
            <v>2220181.1876418963</v>
          </cell>
        </row>
        <row r="192">
          <cell r="B192" t="str">
            <v>1.1 - Operacionais    (1.1.1 + 1.1.2)</v>
          </cell>
          <cell r="G192">
            <v>57462.094250000002</v>
          </cell>
          <cell r="H192">
            <v>84016.89</v>
          </cell>
          <cell r="I192">
            <v>86565.188145487089</v>
          </cell>
          <cell r="J192">
            <v>86628.552532327827</v>
          </cell>
          <cell r="K192">
            <v>94399.705593440129</v>
          </cell>
          <cell r="L192">
            <v>97185.502025399619</v>
          </cell>
          <cell r="M192">
            <v>100640.85686347817</v>
          </cell>
          <cell r="N192">
            <v>103649.96883176302</v>
          </cell>
          <cell r="O192">
            <v>106422.409</v>
          </cell>
          <cell r="P192">
            <v>109159.75300000001</v>
          </cell>
          <cell r="Q192">
            <v>111973.80499999999</v>
          </cell>
          <cell r="R192">
            <v>115022.46</v>
          </cell>
          <cell r="S192">
            <v>121038.73419999999</v>
          </cell>
          <cell r="T192">
            <v>124346.819</v>
          </cell>
          <cell r="U192">
            <v>127772.3542</v>
          </cell>
          <cell r="V192">
            <v>131305.785</v>
          </cell>
          <cell r="W192">
            <v>134987.35</v>
          </cell>
          <cell r="X192">
            <v>138769.87</v>
          </cell>
          <cell r="Y192">
            <v>142494.95000000001</v>
          </cell>
          <cell r="Z192">
            <v>146338.14000000001</v>
          </cell>
          <cell r="AA192">
            <v>2220181.1876418963</v>
          </cell>
        </row>
        <row r="193">
          <cell r="B193" t="str">
            <v>1.1.1 - Receitas de  Pedágios    (Transp. Qd.2.1.1.2)</v>
          </cell>
          <cell r="G193">
            <v>56923.354250000004</v>
          </cell>
          <cell r="H193">
            <v>83225</v>
          </cell>
          <cell r="I193">
            <v>85749.268145487091</v>
          </cell>
          <cell r="J193">
            <v>85788.562532327822</v>
          </cell>
          <cell r="K193">
            <v>93524.465593440123</v>
          </cell>
          <cell r="L193">
            <v>96286.842025399616</v>
          </cell>
          <cell r="M193">
            <v>99710.036863478163</v>
          </cell>
          <cell r="N193">
            <v>102693.99883176302</v>
          </cell>
          <cell r="O193">
            <v>105442.97900000001</v>
          </cell>
          <cell r="P193">
            <v>108155.01300000001</v>
          </cell>
          <cell r="Q193">
            <v>110943.02499999999</v>
          </cell>
          <cell r="R193">
            <v>113940</v>
          </cell>
          <cell r="S193">
            <v>119926.53419999999</v>
          </cell>
          <cell r="T193">
            <v>123204.249</v>
          </cell>
          <cell r="U193">
            <v>126598.2142</v>
          </cell>
          <cell r="V193">
            <v>130099.185</v>
          </cell>
          <cell r="W193">
            <v>133717</v>
          </cell>
          <cell r="X193">
            <v>137464</v>
          </cell>
          <cell r="Y193">
            <v>141154</v>
          </cell>
          <cell r="Z193">
            <v>144961</v>
          </cell>
          <cell r="AA193">
            <v>2199506.7276418963</v>
          </cell>
        </row>
        <row r="194">
          <cell r="B194" t="str">
            <v>1.1.2 - Outras Receitas Operacionais    (calculado 2.1.2.)</v>
          </cell>
          <cell r="G194">
            <v>538.74</v>
          </cell>
          <cell r="H194">
            <v>791.89</v>
          </cell>
          <cell r="I194">
            <v>815.92000000000007</v>
          </cell>
          <cell r="J194">
            <v>839.99000000000012</v>
          </cell>
          <cell r="K194">
            <v>875.24</v>
          </cell>
          <cell r="L194">
            <v>898.65999999999985</v>
          </cell>
          <cell r="M194">
            <v>930.82</v>
          </cell>
          <cell r="N194">
            <v>955.97000000000014</v>
          </cell>
          <cell r="O194">
            <v>979.43000000000006</v>
          </cell>
          <cell r="P194">
            <v>1004.74</v>
          </cell>
          <cell r="Q194">
            <v>1030.78</v>
          </cell>
          <cell r="R194">
            <v>1082.46</v>
          </cell>
          <cell r="S194">
            <v>1112.2</v>
          </cell>
          <cell r="T194">
            <v>1142.57</v>
          </cell>
          <cell r="U194">
            <v>1174.1400000000001</v>
          </cell>
          <cell r="V194">
            <v>1206.5999999999999</v>
          </cell>
          <cell r="W194">
            <v>1270.3499999999999</v>
          </cell>
          <cell r="X194">
            <v>1305.8699999999999</v>
          </cell>
          <cell r="Y194">
            <v>1340.95</v>
          </cell>
          <cell r="Z194">
            <v>1377.14</v>
          </cell>
          <cell r="AA194">
            <v>20674.460000000003</v>
          </cell>
        </row>
        <row r="195">
          <cell r="B195" t="str">
            <v>2 -  DEDUÇÕES DA RECEITA    (2.1)</v>
          </cell>
          <cell r="G195">
            <v>2114.9955259036565</v>
          </cell>
          <cell r="H195">
            <v>5857.1233839898296</v>
          </cell>
          <cell r="I195">
            <v>4760.5793854512613</v>
          </cell>
          <cell r="J195">
            <v>5080.9921641245846</v>
          </cell>
          <cell r="K195">
            <v>6174.2212726180051</v>
          </cell>
          <cell r="L195">
            <v>8388.8361333566681</v>
          </cell>
          <cell r="M195">
            <v>8723.3157313263309</v>
          </cell>
          <cell r="N195">
            <v>8984.0869749736175</v>
          </cell>
          <cell r="O195">
            <v>9224.353653918175</v>
          </cell>
          <cell r="P195">
            <v>9461.6204770627046</v>
          </cell>
          <cell r="Q195">
            <v>9705.5362575149684</v>
          </cell>
          <cell r="R195">
            <v>9970.2380501722837</v>
          </cell>
          <cell r="S195">
            <v>10491.215996471396</v>
          </cell>
          <cell r="T195">
            <v>10777.949022045948</v>
          </cell>
          <cell r="U195">
            <v>11074.86497703472</v>
          </cell>
          <cell r="V195">
            <v>11381.130194209842</v>
          </cell>
          <cell r="W195">
            <v>11700.809777520883</v>
          </cell>
          <cell r="X195">
            <v>12028.680682022354</v>
          </cell>
          <cell r="Y195">
            <v>12351.573049515562</v>
          </cell>
          <cell r="Z195">
            <v>12684.704469616003</v>
          </cell>
          <cell r="AA195">
            <v>180936.82717884879</v>
          </cell>
        </row>
        <row r="196">
          <cell r="B196" t="str">
            <v>2.1 - Tributos sobre Faturamento    (2.1.1+ .... + 2.1.4)</v>
          </cell>
          <cell r="G196">
            <v>2114.9955259036565</v>
          </cell>
          <cell r="H196">
            <v>5857.1233839898296</v>
          </cell>
          <cell r="I196">
            <v>4760.5793854512613</v>
          </cell>
          <cell r="J196">
            <v>5080.9921641245846</v>
          </cell>
          <cell r="K196">
            <v>6174.2212726180051</v>
          </cell>
          <cell r="L196">
            <v>8388.8361333566681</v>
          </cell>
          <cell r="M196">
            <v>8723.3157313263309</v>
          </cell>
          <cell r="N196">
            <v>8984.0869749736175</v>
          </cell>
          <cell r="O196">
            <v>9224.353653918175</v>
          </cell>
          <cell r="P196">
            <v>9461.6204770627046</v>
          </cell>
          <cell r="Q196">
            <v>9705.5362575149684</v>
          </cell>
          <cell r="R196">
            <v>9970.2380501722837</v>
          </cell>
          <cell r="S196">
            <v>10491.215996471396</v>
          </cell>
          <cell r="T196">
            <v>10777.949022045948</v>
          </cell>
          <cell r="U196">
            <v>11074.86497703472</v>
          </cell>
          <cell r="V196">
            <v>11381.130194209842</v>
          </cell>
          <cell r="W196">
            <v>11700.809777520883</v>
          </cell>
          <cell r="X196">
            <v>12028.680682022354</v>
          </cell>
          <cell r="Y196">
            <v>12351.573049515562</v>
          </cell>
          <cell r="Z196">
            <v>12684.704469616003</v>
          </cell>
          <cell r="AA196">
            <v>180936.82717884879</v>
          </cell>
        </row>
        <row r="197">
          <cell r="B197" t="str">
            <v>2.1.1 - I.S.S    (transp. Qd  1.3.)</v>
          </cell>
          <cell r="G197">
            <v>0</v>
          </cell>
          <cell r="H197">
            <v>2775.2935633396719</v>
          </cell>
          <cell r="I197">
            <v>1500.6164643946813</v>
          </cell>
          <cell r="J197">
            <v>1468.0105510258313</v>
          </cell>
          <cell r="K197">
            <v>1475.1060481625518</v>
          </cell>
          <cell r="L197">
            <v>4824.3012769558518</v>
          </cell>
          <cell r="M197">
            <v>5032.0428431739092</v>
          </cell>
          <cell r="N197">
            <v>5182.4984415881518</v>
          </cell>
          <cell r="O197">
            <v>5321.1204500000003</v>
          </cell>
          <cell r="P197">
            <v>5457.9876500000009</v>
          </cell>
          <cell r="Q197">
            <v>5598.6902499999997</v>
          </cell>
          <cell r="R197">
            <v>5751.1230000000005</v>
          </cell>
          <cell r="S197">
            <v>6051.9367099999999</v>
          </cell>
          <cell r="T197">
            <v>6217.3409500000007</v>
          </cell>
          <cell r="U197">
            <v>6388.6177100000004</v>
          </cell>
          <cell r="V197">
            <v>6565.2892500000007</v>
          </cell>
          <cell r="W197">
            <v>6749.3675000000003</v>
          </cell>
          <cell r="X197">
            <v>6938.4935000000005</v>
          </cell>
          <cell r="Y197">
            <v>7124.7475000000013</v>
          </cell>
          <cell r="Z197">
            <v>7316.9070000000011</v>
          </cell>
          <cell r="AA197">
            <v>97739.490658640643</v>
          </cell>
        </row>
        <row r="198">
          <cell r="B198" t="str">
            <v>2.1.2 - Cofins    (transp. Qd 1.3.)</v>
          </cell>
          <cell r="G198">
            <v>1732.3690275000001</v>
          </cell>
          <cell r="H198">
            <v>2533.0103999999997</v>
          </cell>
          <cell r="I198">
            <v>2609.8385443646125</v>
          </cell>
          <cell r="J198">
            <v>2614.3784958457318</v>
          </cell>
          <cell r="K198">
            <v>3846.1276014341774</v>
          </cell>
          <cell r="L198">
            <v>2929.7544607619884</v>
          </cell>
          <cell r="M198">
            <v>3033.9230059043452</v>
          </cell>
          <cell r="N198">
            <v>3124.5932649528904</v>
          </cell>
          <cell r="O198">
            <v>3208.1369699999996</v>
          </cell>
          <cell r="P198">
            <v>3290.6568900000002</v>
          </cell>
          <cell r="Q198">
            <v>3375.4897499999997</v>
          </cell>
          <cell r="R198">
            <v>3467.7651000000001</v>
          </cell>
          <cell r="S198">
            <v>3648.7231259999994</v>
          </cell>
          <cell r="T198">
            <v>3748.4450700000002</v>
          </cell>
          <cell r="U198">
            <v>3851.709726</v>
          </cell>
          <cell r="V198">
            <v>3958.2253499999997</v>
          </cell>
          <cell r="W198">
            <v>4069.6787999999997</v>
          </cell>
          <cell r="X198">
            <v>4183.7150999999994</v>
          </cell>
          <cell r="Y198">
            <v>4296.0213000000003</v>
          </cell>
          <cell r="Z198">
            <v>4411.8885</v>
          </cell>
          <cell r="AA198">
            <v>67934.450482763743</v>
          </cell>
        </row>
        <row r="199">
          <cell r="B199" t="str">
            <v>2.1.3 - Pis / Pasep    (transp. Qd 1.3.)</v>
          </cell>
          <cell r="G199">
            <v>375.34649840365603</v>
          </cell>
          <cell r="H199">
            <v>548.81942065015835</v>
          </cell>
          <cell r="I199">
            <v>650.12437669196663</v>
          </cell>
          <cell r="J199">
            <v>998.60311725302142</v>
          </cell>
          <cell r="K199">
            <v>852.98762302127557</v>
          </cell>
          <cell r="L199">
            <v>634.78039563882726</v>
          </cell>
          <cell r="M199">
            <v>657.3498822480766</v>
          </cell>
          <cell r="N199">
            <v>676.99526843257422</v>
          </cell>
          <cell r="O199">
            <v>695.09623391817581</v>
          </cell>
          <cell r="P199">
            <v>712.97593706270345</v>
          </cell>
          <cell r="Q199">
            <v>731.35625751496821</v>
          </cell>
          <cell r="R199">
            <v>751.34995017228368</v>
          </cell>
          <cell r="S199">
            <v>790.55616047139688</v>
          </cell>
          <cell r="T199">
            <v>812.16300204594688</v>
          </cell>
          <cell r="U199">
            <v>834.53754103472033</v>
          </cell>
          <cell r="V199">
            <v>857.61559420984111</v>
          </cell>
          <cell r="W199">
            <v>881.76347752088338</v>
          </cell>
          <cell r="X199">
            <v>906.47208202235288</v>
          </cell>
          <cell r="Y199">
            <v>930.80424951556006</v>
          </cell>
          <cell r="Z199">
            <v>955.90896961600322</v>
          </cell>
          <cell r="AA199">
            <v>15255.606037444393</v>
          </cell>
        </row>
        <row r="200">
          <cell r="B200" t="str">
            <v>2.1.4 - CPMF    (transp Qd 1.3.)</v>
          </cell>
          <cell r="G200">
            <v>7.2800000000000011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7.2800000000000011</v>
          </cell>
        </row>
        <row r="201">
          <cell r="B201" t="str">
            <v>3 -  RECEITA LIQUIDA    (1 - 2)</v>
          </cell>
          <cell r="G201">
            <v>55347.098724096344</v>
          </cell>
          <cell r="H201">
            <v>78159.766616010165</v>
          </cell>
          <cell r="I201">
            <v>81804.60876003583</v>
          </cell>
          <cell r="J201">
            <v>81547.560368203238</v>
          </cell>
          <cell r="K201">
            <v>88225.484320822128</v>
          </cell>
          <cell r="L201">
            <v>88796.665892042947</v>
          </cell>
          <cell r="M201">
            <v>91917.541132151833</v>
          </cell>
          <cell r="N201">
            <v>94665.881856789405</v>
          </cell>
          <cell r="O201">
            <v>97198.055346081819</v>
          </cell>
          <cell r="P201">
            <v>99698.132522937303</v>
          </cell>
          <cell r="Q201">
            <v>102268.26874248503</v>
          </cell>
          <cell r="R201">
            <v>105052.22194982773</v>
          </cell>
          <cell r="S201">
            <v>110547.5182035286</v>
          </cell>
          <cell r="T201">
            <v>113568.86997795405</v>
          </cell>
          <cell r="U201">
            <v>116697.48922296528</v>
          </cell>
          <cell r="V201">
            <v>119924.65480579017</v>
          </cell>
          <cell r="W201">
            <v>123286.54022247912</v>
          </cell>
          <cell r="X201">
            <v>126741.18931797764</v>
          </cell>
          <cell r="Y201">
            <v>130143.37695048445</v>
          </cell>
          <cell r="Z201">
            <v>133653.43553038401</v>
          </cell>
          <cell r="AA201">
            <v>2039244.3604630474</v>
          </cell>
        </row>
        <row r="202">
          <cell r="B202" t="str">
            <v>4 -  DESPESAS    (4.1)</v>
          </cell>
          <cell r="G202">
            <v>36746.529271178566</v>
          </cell>
          <cell r="H202">
            <v>45125.240027700886</v>
          </cell>
          <cell r="I202">
            <v>49988.117085265847</v>
          </cell>
          <cell r="J202">
            <v>57779.426339094891</v>
          </cell>
          <cell r="K202">
            <v>60778.527323427072</v>
          </cell>
          <cell r="L202">
            <v>62401.394791147832</v>
          </cell>
          <cell r="M202">
            <v>63878.799580992723</v>
          </cell>
          <cell r="N202">
            <v>66281.395371075007</v>
          </cell>
          <cell r="O202">
            <v>68945.130155367529</v>
          </cell>
          <cell r="P202">
            <v>72484.354925824795</v>
          </cell>
          <cell r="Q202">
            <v>75674.949224066018</v>
          </cell>
          <cell r="R202">
            <v>82927.143677783562</v>
          </cell>
          <cell r="S202">
            <v>85041.248817625601</v>
          </cell>
          <cell r="T202">
            <v>86931.741530387255</v>
          </cell>
          <cell r="U202">
            <v>89521.047933412367</v>
          </cell>
          <cell r="V202">
            <v>90118.554974989864</v>
          </cell>
          <cell r="W202">
            <v>90904.700981617745</v>
          </cell>
          <cell r="X202">
            <v>92124.411361368126</v>
          </cell>
          <cell r="Y202">
            <v>103309.96087287524</v>
          </cell>
          <cell r="Z202">
            <v>130182.06501180034</v>
          </cell>
          <cell r="AA202">
            <v>1511144.7392570013</v>
          </cell>
        </row>
        <row r="203">
          <cell r="B203" t="str">
            <v>4.1 - Operacionais    (4.1.1+ .... + 4.1.10)</v>
          </cell>
          <cell r="G203">
            <v>36746.529271178566</v>
          </cell>
          <cell r="H203">
            <v>45125.240027700886</v>
          </cell>
          <cell r="I203">
            <v>49988.117085265847</v>
          </cell>
          <cell r="J203">
            <v>57779.426339094891</v>
          </cell>
          <cell r="K203">
            <v>60778.527323427072</v>
          </cell>
          <cell r="L203">
            <v>62401.394791147832</v>
          </cell>
          <cell r="M203">
            <v>63878.799580992723</v>
          </cell>
          <cell r="N203">
            <v>66281.395371075007</v>
          </cell>
          <cell r="O203">
            <v>68945.130155367529</v>
          </cell>
          <cell r="P203">
            <v>72484.354925824795</v>
          </cell>
          <cell r="Q203">
            <v>75674.949224066018</v>
          </cell>
          <cell r="R203">
            <v>82927.143677783562</v>
          </cell>
          <cell r="S203">
            <v>85041.248817625601</v>
          </cell>
          <cell r="T203">
            <v>86931.741530387255</v>
          </cell>
          <cell r="U203">
            <v>89521.047933412367</v>
          </cell>
          <cell r="V203">
            <v>90118.554974989864</v>
          </cell>
          <cell r="W203">
            <v>90904.700981617745</v>
          </cell>
          <cell r="X203">
            <v>92124.411361368126</v>
          </cell>
          <cell r="Y203">
            <v>103309.96087287524</v>
          </cell>
          <cell r="Z203">
            <v>130182.06501180034</v>
          </cell>
          <cell r="AA203">
            <v>1511144.7392570013</v>
          </cell>
        </row>
        <row r="204">
          <cell r="B204" t="str">
            <v>4.1.1  -  Pessoal e Administradores    (Transp. Qd. 1.3.)</v>
          </cell>
          <cell r="G204">
            <v>21419.41</v>
          </cell>
          <cell r="H204">
            <v>27415.760000000002</v>
          </cell>
          <cell r="I204">
            <v>28974.810000000005</v>
          </cell>
          <cell r="J204">
            <v>33552.080000000002</v>
          </cell>
          <cell r="K204">
            <v>34013.339999999997</v>
          </cell>
          <cell r="L204">
            <v>34474.6</v>
          </cell>
          <cell r="M204">
            <v>34474.6</v>
          </cell>
          <cell r="N204">
            <v>34474.6</v>
          </cell>
          <cell r="O204">
            <v>34474.6</v>
          </cell>
          <cell r="P204">
            <v>34474.6</v>
          </cell>
          <cell r="Q204">
            <v>34474.6</v>
          </cell>
          <cell r="R204">
            <v>36395.280000000006</v>
          </cell>
          <cell r="S204">
            <v>36395.280000000006</v>
          </cell>
          <cell r="T204">
            <v>36395.280000000006</v>
          </cell>
          <cell r="U204">
            <v>36395.280000000006</v>
          </cell>
          <cell r="V204">
            <v>36395.280000000006</v>
          </cell>
          <cell r="W204">
            <v>36395.280000000006</v>
          </cell>
          <cell r="X204">
            <v>36395.280000000006</v>
          </cell>
          <cell r="Y204">
            <v>36395.280000000006</v>
          </cell>
          <cell r="Z204">
            <v>36395.280000000006</v>
          </cell>
          <cell r="AA204">
            <v>679780.52000000025</v>
          </cell>
        </row>
        <row r="205">
          <cell r="B205" t="str">
            <v>4.1.2  -  Conservação de Rotina    (Transp. Qd. 1.3.)</v>
          </cell>
          <cell r="G205">
            <v>7051.97</v>
          </cell>
          <cell r="H205">
            <v>6654.58</v>
          </cell>
          <cell r="I205">
            <v>6684.02</v>
          </cell>
          <cell r="J205">
            <v>6841.86</v>
          </cell>
          <cell r="K205">
            <v>7245.19</v>
          </cell>
          <cell r="L205">
            <v>7487.46</v>
          </cell>
          <cell r="M205">
            <v>7487.46</v>
          </cell>
          <cell r="N205">
            <v>7487.46</v>
          </cell>
          <cell r="O205">
            <v>7487.46</v>
          </cell>
          <cell r="P205">
            <v>7487.46</v>
          </cell>
          <cell r="Q205">
            <v>7487.46</v>
          </cell>
          <cell r="R205">
            <v>7487.46</v>
          </cell>
          <cell r="S205">
            <v>7487.46</v>
          </cell>
          <cell r="T205">
            <v>7487.46</v>
          </cell>
          <cell r="U205">
            <v>7487.46</v>
          </cell>
          <cell r="V205">
            <v>7487.46</v>
          </cell>
          <cell r="W205">
            <v>7778.24</v>
          </cell>
          <cell r="X205">
            <v>7778.24</v>
          </cell>
          <cell r="Y205">
            <v>7778.24</v>
          </cell>
          <cell r="Z205">
            <v>7778.24</v>
          </cell>
          <cell r="AA205">
            <v>147952.64000000001</v>
          </cell>
        </row>
        <row r="206">
          <cell r="B206" t="str">
            <v>4.1.3  -  Consumo    (Transp. Qd. 1.3.)</v>
          </cell>
          <cell r="G206">
            <v>389.71000000000004</v>
          </cell>
          <cell r="H206">
            <v>452.17999999999995</v>
          </cell>
          <cell r="I206">
            <v>719.11</v>
          </cell>
          <cell r="J206">
            <v>913.36000000000013</v>
          </cell>
          <cell r="K206">
            <v>919.5100000000001</v>
          </cell>
          <cell r="L206">
            <v>925.66000000000008</v>
          </cell>
          <cell r="M206">
            <v>925.66000000000008</v>
          </cell>
          <cell r="N206">
            <v>925.66000000000008</v>
          </cell>
          <cell r="O206">
            <v>925.66000000000008</v>
          </cell>
          <cell r="P206">
            <v>925.66000000000008</v>
          </cell>
          <cell r="Q206">
            <v>925.66000000000008</v>
          </cell>
          <cell r="R206">
            <v>951.64</v>
          </cell>
          <cell r="S206">
            <v>951.64</v>
          </cell>
          <cell r="T206">
            <v>951.64</v>
          </cell>
          <cell r="U206">
            <v>951.64</v>
          </cell>
          <cell r="V206">
            <v>951.64</v>
          </cell>
          <cell r="W206">
            <v>951.64</v>
          </cell>
          <cell r="X206">
            <v>951.64</v>
          </cell>
          <cell r="Y206">
            <v>951.64</v>
          </cell>
          <cell r="Z206">
            <v>951.64</v>
          </cell>
          <cell r="AA206">
            <v>17512.589999999997</v>
          </cell>
        </row>
        <row r="207">
          <cell r="B207" t="str">
            <v>4.1.4  -  Transportes    (Transp. Qd. 1.3.)</v>
          </cell>
          <cell r="G207">
            <v>655.61</v>
          </cell>
          <cell r="H207">
            <v>701.7299999999999</v>
          </cell>
          <cell r="I207">
            <v>710.3</v>
          </cell>
          <cell r="J207">
            <v>800.9</v>
          </cell>
          <cell r="K207">
            <v>802.13</v>
          </cell>
          <cell r="L207">
            <v>803.36</v>
          </cell>
          <cell r="M207">
            <v>803.36</v>
          </cell>
          <cell r="N207">
            <v>803.36</v>
          </cell>
          <cell r="O207">
            <v>803.36</v>
          </cell>
          <cell r="P207">
            <v>803.36</v>
          </cell>
          <cell r="Q207">
            <v>803.36</v>
          </cell>
          <cell r="R207">
            <v>811.93</v>
          </cell>
          <cell r="S207">
            <v>811.93</v>
          </cell>
          <cell r="T207">
            <v>811.93</v>
          </cell>
          <cell r="U207">
            <v>811.93</v>
          </cell>
          <cell r="V207">
            <v>811.93</v>
          </cell>
          <cell r="W207">
            <v>811.93</v>
          </cell>
          <cell r="X207">
            <v>811.93</v>
          </cell>
          <cell r="Y207">
            <v>811.93</v>
          </cell>
          <cell r="Z207">
            <v>811.93</v>
          </cell>
          <cell r="AA207">
            <v>15798.2</v>
          </cell>
        </row>
        <row r="208">
          <cell r="B208" t="str">
            <v>4.1.5  -  Diversas    (Transp. Qd. 1.3.)</v>
          </cell>
          <cell r="G208">
            <v>2867.3599999999997</v>
          </cell>
          <cell r="H208">
            <v>2776.08</v>
          </cell>
          <cell r="I208">
            <v>2561.1</v>
          </cell>
          <cell r="J208">
            <v>2915</v>
          </cell>
          <cell r="K208">
            <v>2857.6099999999997</v>
          </cell>
          <cell r="L208">
            <v>2800.23</v>
          </cell>
          <cell r="M208">
            <v>2800.23</v>
          </cell>
          <cell r="N208">
            <v>2800.23</v>
          </cell>
          <cell r="O208">
            <v>2800.23</v>
          </cell>
          <cell r="P208">
            <v>2800.23</v>
          </cell>
          <cell r="Q208">
            <v>2800.23</v>
          </cell>
          <cell r="R208">
            <v>3116.6099999999997</v>
          </cell>
          <cell r="S208">
            <v>3116.6099999999997</v>
          </cell>
          <cell r="T208">
            <v>3116.6099999999997</v>
          </cell>
          <cell r="U208">
            <v>3116.6099999999997</v>
          </cell>
          <cell r="V208">
            <v>3116.6099999999997</v>
          </cell>
          <cell r="W208">
            <v>3116.6099999999997</v>
          </cell>
          <cell r="X208">
            <v>3116.6099999999997</v>
          </cell>
          <cell r="Y208">
            <v>3116.6099999999997</v>
          </cell>
          <cell r="Z208">
            <v>3116.6099999999997</v>
          </cell>
          <cell r="AA208">
            <v>58828.02</v>
          </cell>
        </row>
        <row r="209">
          <cell r="B209" t="str">
            <v>4.1.6  -  Depreciação/Amortização    (Transp. Qd. 1.3.)</v>
          </cell>
          <cell r="G209">
            <v>1673.0006000000001</v>
          </cell>
          <cell r="H209">
            <v>3534.0346</v>
          </cell>
          <cell r="I209">
            <v>6651.3428000000013</v>
          </cell>
          <cell r="J209">
            <v>9060.6842352941185</v>
          </cell>
          <cell r="K209">
            <v>11023.059235294117</v>
          </cell>
          <cell r="L209">
            <v>11886.836701960785</v>
          </cell>
          <cell r="M209">
            <v>13238.358330532214</v>
          </cell>
          <cell r="N209">
            <v>15556.963007455286</v>
          </cell>
          <cell r="O209">
            <v>18139.425174121956</v>
          </cell>
          <cell r="P209">
            <v>21560.41163775832</v>
          </cell>
          <cell r="Q209">
            <v>24620.057187758317</v>
          </cell>
          <cell r="R209">
            <v>29532.099159980542</v>
          </cell>
          <cell r="S209">
            <v>31449.648559980546</v>
          </cell>
          <cell r="T209">
            <v>33207.294388551978</v>
          </cell>
          <cell r="U209">
            <v>35657.411888551971</v>
          </cell>
          <cell r="V209">
            <v>36077.16033855197</v>
          </cell>
          <cell r="W209">
            <v>36527.637076051971</v>
          </cell>
          <cell r="X209">
            <v>37623.372042718649</v>
          </cell>
          <cell r="Y209">
            <v>48686.703442718652</v>
          </cell>
          <cell r="Z209">
            <v>75432.724342718648</v>
          </cell>
          <cell r="AA209">
            <v>501138.22474999999</v>
          </cell>
        </row>
        <row r="210">
          <cell r="B210" t="str">
            <v>4.1.7  -  Seguros    (transp. Qd 1.3.)</v>
          </cell>
          <cell r="G210">
            <v>420.48399999999998</v>
          </cell>
          <cell r="H210">
            <v>469.55099999999999</v>
          </cell>
          <cell r="I210">
            <v>484.37599999999998</v>
          </cell>
          <cell r="J210">
            <v>485.28799999999995</v>
          </cell>
          <cell r="K210">
            <v>466.54499999999996</v>
          </cell>
          <cell r="L210">
            <v>483.37700000000001</v>
          </cell>
          <cell r="M210">
            <v>498.52599999999995</v>
          </cell>
          <cell r="N210">
            <v>486.71000000000004</v>
          </cell>
          <cell r="O210">
            <v>479.649</v>
          </cell>
          <cell r="P210">
            <v>510.19699999999995</v>
          </cell>
          <cell r="Q210">
            <v>550.99599999999998</v>
          </cell>
          <cell r="R210">
            <v>516.70600000000002</v>
          </cell>
          <cell r="S210">
            <v>526.23700000000008</v>
          </cell>
          <cell r="T210">
            <v>553.15800000000002</v>
          </cell>
          <cell r="U210">
            <v>582.63300000000004</v>
          </cell>
          <cell r="V210">
            <v>647.24900000000002</v>
          </cell>
          <cell r="W210">
            <v>567.66800000000001</v>
          </cell>
          <cell r="X210">
            <v>570.35</v>
          </cell>
          <cell r="Y210">
            <v>573.10200000000009</v>
          </cell>
          <cell r="Z210">
            <v>575.92700000000002</v>
          </cell>
          <cell r="AA210">
            <v>10448.729000000001</v>
          </cell>
        </row>
        <row r="211">
          <cell r="B211" t="str">
            <v xml:space="preserve">4.1.8  -  Garantias  (transp. Qd 1.3.)  </v>
          </cell>
          <cell r="G211">
            <v>426.59961700784004</v>
          </cell>
          <cell r="H211">
            <v>426.59961700784004</v>
          </cell>
          <cell r="I211">
            <v>426.59961700784004</v>
          </cell>
          <cell r="J211">
            <v>426.59961700784004</v>
          </cell>
          <cell r="K211">
            <v>426.59961700784004</v>
          </cell>
          <cell r="L211">
            <v>426.59961700784004</v>
          </cell>
          <cell r="M211">
            <v>426.59961700784004</v>
          </cell>
          <cell r="N211">
            <v>426.59961700784004</v>
          </cell>
          <cell r="O211">
            <v>426.59961700784004</v>
          </cell>
          <cell r="P211">
            <v>426.59961700784004</v>
          </cell>
          <cell r="Q211">
            <v>426.59961700784004</v>
          </cell>
          <cell r="R211">
            <v>426.59961700784004</v>
          </cell>
          <cell r="S211">
            <v>426.59961700784004</v>
          </cell>
          <cell r="T211">
            <v>426.59961700784004</v>
          </cell>
          <cell r="U211">
            <v>426.59961700784004</v>
          </cell>
          <cell r="V211">
            <v>426.59961700784004</v>
          </cell>
          <cell r="W211">
            <v>426.59961700784004</v>
          </cell>
          <cell r="X211">
            <v>426.59961700784004</v>
          </cell>
          <cell r="Y211">
            <v>426.59961700784004</v>
          </cell>
          <cell r="Z211">
            <v>426.59961700784004</v>
          </cell>
          <cell r="AA211">
            <v>8531.9923401567976</v>
          </cell>
        </row>
        <row r="212">
          <cell r="B212" t="str">
            <v xml:space="preserve">4.1.9  -  Parc.Variável da Concessão   </v>
          </cell>
          <cell r="G212">
            <v>1842.3850541707204</v>
          </cell>
          <cell r="H212">
            <v>2694.7248106930383</v>
          </cell>
          <cell r="I212">
            <v>2776.458668258002</v>
          </cell>
          <cell r="J212">
            <v>2783.6544867929247</v>
          </cell>
          <cell r="K212">
            <v>3024.5434711251178</v>
          </cell>
          <cell r="L212">
            <v>3113.2714721792031</v>
          </cell>
          <cell r="M212">
            <v>3224.0056334526607</v>
          </cell>
          <cell r="N212">
            <v>3319.8127466118817</v>
          </cell>
          <cell r="O212">
            <v>3408.1463642377353</v>
          </cell>
          <cell r="P212">
            <v>3495.8366710586315</v>
          </cell>
          <cell r="Q212">
            <v>3585.9864192998534</v>
          </cell>
          <cell r="R212">
            <v>3688.8189007951551</v>
          </cell>
          <cell r="S212">
            <v>3875.8436406372161</v>
          </cell>
          <cell r="T212">
            <v>3981.7695248274463</v>
          </cell>
          <cell r="U212">
            <v>4091.483427852555</v>
          </cell>
          <cell r="V212">
            <v>4204.6260194300366</v>
          </cell>
          <cell r="W212">
            <v>4329.0962885579247</v>
          </cell>
          <cell r="X212">
            <v>4450.3897016416295</v>
          </cell>
          <cell r="Y212">
            <v>4569.8558131487371</v>
          </cell>
          <cell r="Z212">
            <v>4693.1140520738609</v>
          </cell>
          <cell r="AA212">
            <v>71153.823166844319</v>
          </cell>
        </row>
        <row r="213">
          <cell r="B213" t="str">
            <v xml:space="preserve">4.1.10 - Parcela Fixa da Concessão   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B214" t="str">
            <v>5 -  RESULTADO BRUTO OPERACIONAL     (3 - 4)</v>
          </cell>
          <cell r="G214">
            <v>18600.569452917778</v>
          </cell>
          <cell r="H214">
            <v>33034.52658830928</v>
          </cell>
          <cell r="I214">
            <v>31816.491674769983</v>
          </cell>
          <cell r="J214">
            <v>23768.134029108347</v>
          </cell>
          <cell r="K214">
            <v>27446.956997395057</v>
          </cell>
          <cell r="L214">
            <v>26395.271100895116</v>
          </cell>
          <cell r="M214">
            <v>28038.74155115911</v>
          </cell>
          <cell r="N214">
            <v>28384.486485714398</v>
          </cell>
          <cell r="O214">
            <v>28252.92519071429</v>
          </cell>
          <cell r="P214">
            <v>27213.777597112508</v>
          </cell>
          <cell r="Q214">
            <v>26593.319518419012</v>
          </cell>
          <cell r="R214">
            <v>22125.078272044164</v>
          </cell>
          <cell r="S214">
            <v>25506.269385902997</v>
          </cell>
          <cell r="T214">
            <v>26637.128447566793</v>
          </cell>
          <cell r="U214">
            <v>27176.441289552909</v>
          </cell>
          <cell r="V214">
            <v>29806.099830800304</v>
          </cell>
          <cell r="W214">
            <v>32381.839240861373</v>
          </cell>
          <cell r="X214">
            <v>34616.777956609512</v>
          </cell>
          <cell r="Y214">
            <v>26833.416077609218</v>
          </cell>
          <cell r="Z214">
            <v>3471.3705185836734</v>
          </cell>
          <cell r="AA214">
            <v>528099.62120604608</v>
          </cell>
        </row>
        <row r="215">
          <cell r="B215" t="str">
            <v>6 -  RESULTADO FINANCEIRO    (6.1)</v>
          </cell>
          <cell r="G215">
            <v>283.54000000000002</v>
          </cell>
          <cell r="H215">
            <v>416.79</v>
          </cell>
          <cell r="I215">
            <v>429.43000000000006</v>
          </cell>
          <cell r="J215">
            <v>442.1</v>
          </cell>
          <cell r="K215">
            <v>460.65000000000003</v>
          </cell>
          <cell r="L215">
            <v>472.98000000000008</v>
          </cell>
          <cell r="M215">
            <v>489.91</v>
          </cell>
          <cell r="N215">
            <v>503.14000000000004</v>
          </cell>
          <cell r="O215">
            <v>515.49</v>
          </cell>
          <cell r="P215">
            <v>528.81000000000006</v>
          </cell>
          <cell r="Q215">
            <v>542.52</v>
          </cell>
          <cell r="R215">
            <v>569.71</v>
          </cell>
          <cell r="S215">
            <v>585.37</v>
          </cell>
          <cell r="T215">
            <v>601.35</v>
          </cell>
          <cell r="U215">
            <v>617.97</v>
          </cell>
          <cell r="V215">
            <v>635.05999999999995</v>
          </cell>
          <cell r="W215">
            <v>668.61</v>
          </cell>
          <cell r="X215">
            <v>687.3</v>
          </cell>
          <cell r="Y215">
            <v>705.76</v>
          </cell>
          <cell r="Z215">
            <v>724.81</v>
          </cell>
          <cell r="AA215">
            <v>10881.300000000001</v>
          </cell>
        </row>
        <row r="216">
          <cell r="B216" t="str">
            <v>6.1 - Receitas    (Transp. Qd. 2B)</v>
          </cell>
          <cell r="G216">
            <v>283.54000000000002</v>
          </cell>
          <cell r="H216">
            <v>416.79</v>
          </cell>
          <cell r="I216">
            <v>429.43000000000006</v>
          </cell>
          <cell r="J216">
            <v>442.1</v>
          </cell>
          <cell r="K216">
            <v>460.65000000000003</v>
          </cell>
          <cell r="L216">
            <v>472.98000000000008</v>
          </cell>
          <cell r="M216">
            <v>489.91</v>
          </cell>
          <cell r="N216">
            <v>503.14000000000004</v>
          </cell>
          <cell r="O216">
            <v>515.49</v>
          </cell>
          <cell r="P216">
            <v>528.81000000000006</v>
          </cell>
          <cell r="Q216">
            <v>542.52</v>
          </cell>
          <cell r="R216">
            <v>569.71</v>
          </cell>
          <cell r="S216">
            <v>585.37</v>
          </cell>
          <cell r="T216">
            <v>601.35</v>
          </cell>
          <cell r="U216">
            <v>617.97</v>
          </cell>
          <cell r="V216">
            <v>635.05999999999995</v>
          </cell>
          <cell r="W216">
            <v>668.61</v>
          </cell>
          <cell r="X216">
            <v>687.3</v>
          </cell>
          <cell r="Y216">
            <v>705.76</v>
          </cell>
          <cell r="Z216">
            <v>724.81</v>
          </cell>
          <cell r="AA216">
            <v>10881.300000000001</v>
          </cell>
        </row>
        <row r="217">
          <cell r="B217" t="str">
            <v>7 -  RESULTADO OPERACIONAL    (5 + 6)</v>
          </cell>
          <cell r="G217">
            <v>18884.109452917779</v>
          </cell>
          <cell r="H217">
            <v>33451.316588309281</v>
          </cell>
          <cell r="I217">
            <v>32245.921674769983</v>
          </cell>
          <cell r="J217">
            <v>24210.234029108346</v>
          </cell>
          <cell r="K217">
            <v>27907.606997395058</v>
          </cell>
          <cell r="L217">
            <v>26868.251100895115</v>
          </cell>
          <cell r="M217">
            <v>28528.65155115911</v>
          </cell>
          <cell r="N217">
            <v>28887.626485714398</v>
          </cell>
          <cell r="O217">
            <v>28768.415190714291</v>
          </cell>
          <cell r="P217">
            <v>27742.58759711251</v>
          </cell>
          <cell r="Q217">
            <v>27135.839518419012</v>
          </cell>
          <cell r="R217">
            <v>22694.788272044163</v>
          </cell>
          <cell r="S217">
            <v>26091.639385902996</v>
          </cell>
          <cell r="T217">
            <v>27238.478447566791</v>
          </cell>
          <cell r="U217">
            <v>27794.411289552911</v>
          </cell>
          <cell r="V217">
            <v>30441.159830800305</v>
          </cell>
          <cell r="W217">
            <v>33050.449240861373</v>
          </cell>
          <cell r="X217">
            <v>35304.077956609515</v>
          </cell>
          <cell r="Y217">
            <v>27539.176077609216</v>
          </cell>
          <cell r="Z217">
            <v>4196.1805185836729</v>
          </cell>
          <cell r="AA217">
            <v>538980.92120604613</v>
          </cell>
        </row>
        <row r="218">
          <cell r="B218" t="str">
            <v>8 -  RESULTADO NÃO OPERACIONAL    (Tr. item 2, Qd. 3A)</v>
          </cell>
          <cell r="G218">
            <v>-1.9110975990372481E-2</v>
          </cell>
          <cell r="H218">
            <v>7.702310128490808E-2</v>
          </cell>
          <cell r="I218">
            <v>2.0796446328063212E-2</v>
          </cell>
          <cell r="J218">
            <v>3.6941030123216478E-3</v>
          </cell>
          <cell r="K218">
            <v>-1.6555936177383046E-2</v>
          </cell>
          <cell r="L218">
            <v>4.038057382081206E-2</v>
          </cell>
          <cell r="M218">
            <v>-1.5748389467148627E-2</v>
          </cell>
          <cell r="N218">
            <v>9.3886330433861076E-3</v>
          </cell>
          <cell r="O218">
            <v>-1.6858742167642049E-2</v>
          </cell>
          <cell r="P218">
            <v>4.2701954388348895E-2</v>
          </cell>
          <cell r="Q218">
            <v>2.2309995115392667E-2</v>
          </cell>
          <cell r="R218">
            <v>0.1300265051779661</v>
          </cell>
          <cell r="S218">
            <v>-7.9512092792811018E-2</v>
          </cell>
          <cell r="T218">
            <v>-1.4839085104313199E-2</v>
          </cell>
          <cell r="U218">
            <v>6.6728418505817899E-2</v>
          </cell>
          <cell r="V218">
            <v>1.5647667863504466E-2</v>
          </cell>
          <cell r="W218">
            <v>-4.0381402514185538E-2</v>
          </cell>
          <cell r="X218">
            <v>7.3388054326869678E-2</v>
          </cell>
          <cell r="Y218">
            <v>-5.622837539158354E-2</v>
          </cell>
          <cell r="Z218">
            <v>-3.1597537958532484E-2</v>
          </cell>
          <cell r="AA218">
            <v>0.21125291530341883</v>
          </cell>
        </row>
        <row r="219">
          <cell r="B219" t="str">
            <v>9 -  RESULTADO ANTES CONTRIBUIÇÃO SOCIAL   (7 + 8)</v>
          </cell>
          <cell r="G219">
            <v>18884.090341941788</v>
          </cell>
          <cell r="H219">
            <v>33451.393611410567</v>
          </cell>
          <cell r="I219">
            <v>32245.942471216313</v>
          </cell>
          <cell r="J219">
            <v>24210.237723211358</v>
          </cell>
          <cell r="K219">
            <v>27907.59044145888</v>
          </cell>
          <cell r="L219">
            <v>26868.291481468936</v>
          </cell>
          <cell r="M219">
            <v>28528.635802769644</v>
          </cell>
          <cell r="N219">
            <v>28887.635874347441</v>
          </cell>
          <cell r="O219">
            <v>28768.398331972123</v>
          </cell>
          <cell r="P219">
            <v>27742.630299066899</v>
          </cell>
          <cell r="Q219">
            <v>27135.861828414127</v>
          </cell>
          <cell r="R219">
            <v>22694.918298549343</v>
          </cell>
          <cell r="S219">
            <v>26091.559873810202</v>
          </cell>
          <cell r="T219">
            <v>27238.463608481688</v>
          </cell>
          <cell r="U219">
            <v>27794.478017971418</v>
          </cell>
          <cell r="V219">
            <v>30441.175478468169</v>
          </cell>
          <cell r="W219">
            <v>33050.408859458861</v>
          </cell>
          <cell r="X219">
            <v>35304.151344663842</v>
          </cell>
          <cell r="Y219">
            <v>27539.119849233823</v>
          </cell>
          <cell r="Z219">
            <v>4196.1489210457148</v>
          </cell>
          <cell r="AA219">
            <v>538981.13245896145</v>
          </cell>
        </row>
        <row r="220">
          <cell r="B220" t="str">
            <v>10- CONTRIBUIÇÃO SOCIAL (Legislação vigente)</v>
          </cell>
          <cell r="G220">
            <v>1510.728756233422</v>
          </cell>
          <cell r="H220">
            <v>2676.105327064744</v>
          </cell>
          <cell r="I220">
            <v>2579.6737339815991</v>
          </cell>
          <cell r="J220">
            <v>1936.8187223286684</v>
          </cell>
          <cell r="K220">
            <v>2232.6085597916035</v>
          </cell>
          <cell r="L220">
            <v>2149.4600880716093</v>
          </cell>
          <cell r="M220">
            <v>2282.2921240927299</v>
          </cell>
          <cell r="N220">
            <v>2311.0101188571516</v>
          </cell>
          <cell r="O220">
            <v>2301.4732152571419</v>
          </cell>
          <cell r="P220">
            <v>2219.4070077689994</v>
          </cell>
          <cell r="Q220">
            <v>2170.8671614735217</v>
          </cell>
          <cell r="R220">
            <v>1815.5830617635334</v>
          </cell>
          <cell r="S220">
            <v>2087.3311508722395</v>
          </cell>
          <cell r="T220">
            <v>2179.0782758053451</v>
          </cell>
          <cell r="U220">
            <v>2223.5529031642332</v>
          </cell>
          <cell r="V220">
            <v>2435.2927864640255</v>
          </cell>
          <cell r="W220">
            <v>2644.0359392689111</v>
          </cell>
          <cell r="X220">
            <v>2824.3262365287596</v>
          </cell>
          <cell r="Y220">
            <v>2203.1340862087386</v>
          </cell>
          <cell r="Z220">
            <v>335.69444148669265</v>
          </cell>
          <cell r="AA220">
            <v>43118.47369648367</v>
          </cell>
        </row>
        <row r="221">
          <cell r="B221" t="str">
            <v>11- RESULTADO ANTES IMPOSTO DE RENDA    (9 - 10)</v>
          </cell>
          <cell r="G221">
            <v>17373.361585708368</v>
          </cell>
          <cell r="H221">
            <v>30775.288284345825</v>
          </cell>
          <cell r="I221">
            <v>29666.268737234714</v>
          </cell>
          <cell r="J221">
            <v>22273.419000882688</v>
          </cell>
          <cell r="K221">
            <v>25674.981881667278</v>
          </cell>
          <cell r="L221">
            <v>24718.831393397326</v>
          </cell>
          <cell r="M221">
            <v>26246.343678676916</v>
          </cell>
          <cell r="N221">
            <v>26576.625755490291</v>
          </cell>
          <cell r="O221">
            <v>26466.925116714981</v>
          </cell>
          <cell r="P221">
            <v>25523.223291297902</v>
          </cell>
          <cell r="Q221">
            <v>24964.994666940605</v>
          </cell>
          <cell r="R221">
            <v>20879.33523678581</v>
          </cell>
          <cell r="S221">
            <v>24004.228722937962</v>
          </cell>
          <cell r="T221">
            <v>25059.385332676342</v>
          </cell>
          <cell r="U221">
            <v>25570.925114807185</v>
          </cell>
          <cell r="V221">
            <v>28005.882692004143</v>
          </cell>
          <cell r="W221">
            <v>30406.372920189951</v>
          </cell>
          <cell r="X221">
            <v>32479.825108135083</v>
          </cell>
          <cell r="Y221">
            <v>25335.985763025084</v>
          </cell>
          <cell r="Z221">
            <v>3860.4544795590223</v>
          </cell>
          <cell r="AA221">
            <v>495862.6587624778</v>
          </cell>
        </row>
        <row r="222">
          <cell r="B222" t="str">
            <v>12- IMPOSTO DE RENDA (Legislação vigente)</v>
          </cell>
          <cell r="G222">
            <v>4697.0225854854461</v>
          </cell>
          <cell r="H222">
            <v>8338.8484028526473</v>
          </cell>
          <cell r="I222">
            <v>8037.4856178040791</v>
          </cell>
          <cell r="J222">
            <v>6028.5594308028412</v>
          </cell>
          <cell r="K222">
            <v>6952.8976103647155</v>
          </cell>
          <cell r="L222">
            <v>6693.0728703672339</v>
          </cell>
          <cell r="M222">
            <v>7108.1589506924101</v>
          </cell>
          <cell r="N222">
            <v>7197.9089685868612</v>
          </cell>
          <cell r="O222">
            <v>7168.0995829930271</v>
          </cell>
          <cell r="P222">
            <v>6911.657574766723</v>
          </cell>
          <cell r="Q222">
            <v>6759.9654571035353</v>
          </cell>
          <cell r="R222">
            <v>5649.7295746373429</v>
          </cell>
          <cell r="S222">
            <v>6498.8899684525504</v>
          </cell>
          <cell r="T222">
            <v>6785.6159021204257</v>
          </cell>
          <cell r="U222">
            <v>6924.6195044928536</v>
          </cell>
          <cell r="V222">
            <v>7586.293869617044</v>
          </cell>
          <cell r="W222">
            <v>8238.6022148647171</v>
          </cell>
          <cell r="X222">
            <v>8802.0378361659568</v>
          </cell>
          <cell r="Y222">
            <v>6860.7799623084602</v>
          </cell>
          <cell r="Z222">
            <v>1025.0372302614246</v>
          </cell>
          <cell r="AA222">
            <v>134265.2831147403</v>
          </cell>
        </row>
        <row r="223">
          <cell r="B223" t="str">
            <v>13- RESULTADO DE EXERCÍCIO    (11 - 12)</v>
          </cell>
          <cell r="G223">
            <v>12676.339000222921</v>
          </cell>
          <cell r="H223">
            <v>22436.439881493177</v>
          </cell>
          <cell r="I223">
            <v>21628.783119430635</v>
          </cell>
          <cell r="J223">
            <v>16244.859570079847</v>
          </cell>
          <cell r="K223">
            <v>18722.084271302563</v>
          </cell>
          <cell r="L223">
            <v>18025.75852303009</v>
          </cell>
          <cell r="M223">
            <v>19138.184727984506</v>
          </cell>
          <cell r="N223">
            <v>19378.716786903431</v>
          </cell>
          <cell r="O223">
            <v>19298.825533721953</v>
          </cell>
          <cell r="P223">
            <v>18611.565716531179</v>
          </cell>
          <cell r="Q223">
            <v>18205.02920983707</v>
          </cell>
          <cell r="R223">
            <v>15229.605662148468</v>
          </cell>
          <cell r="S223">
            <v>17505.338754485412</v>
          </cell>
          <cell r="T223">
            <v>18273.769430555916</v>
          </cell>
          <cell r="U223">
            <v>18646.305610314332</v>
          </cell>
          <cell r="V223">
            <v>20419.588822387101</v>
          </cell>
          <cell r="W223">
            <v>22167.770705325234</v>
          </cell>
          <cell r="X223">
            <v>23677.787271969126</v>
          </cell>
          <cell r="Y223">
            <v>18475.205800716623</v>
          </cell>
          <cell r="Z223">
            <v>2835.4172492975977</v>
          </cell>
          <cell r="AA223">
            <v>361597.37564773753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151254.78980599431</v>
          </cell>
          <cell r="H229">
            <v>156122.44684923536</v>
          </cell>
          <cell r="I229">
            <v>161165.97573009416</v>
          </cell>
          <cell r="J229">
            <v>166392.67816834914</v>
          </cell>
          <cell r="K229">
            <v>171810.2006637016</v>
          </cell>
          <cell r="L229">
            <v>177426.55237003131</v>
          </cell>
          <cell r="M229">
            <v>183250.12395005624</v>
          </cell>
          <cell r="N229">
            <v>189289.70746582557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1356712.4750032877</v>
          </cell>
        </row>
        <row r="230">
          <cell r="B230" t="str">
            <v>1.1 - Operacionais    (1.1.1 + 1.1.2)</v>
          </cell>
          <cell r="G230">
            <v>151254.78980599431</v>
          </cell>
          <cell r="H230">
            <v>156122.44684923536</v>
          </cell>
          <cell r="I230">
            <v>161165.97573009416</v>
          </cell>
          <cell r="J230">
            <v>166392.67816834914</v>
          </cell>
          <cell r="K230">
            <v>171810.2006637016</v>
          </cell>
          <cell r="L230">
            <v>177426.55237003131</v>
          </cell>
          <cell r="M230">
            <v>183250.12395005624</v>
          </cell>
          <cell r="N230">
            <v>189289.70746582557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1356712.4750032877</v>
          </cell>
        </row>
        <row r="231">
          <cell r="B231" t="str">
            <v>1.1.1 - Receitas de  Pedágios    (Transp. Qd.2.1.1.2)</v>
          </cell>
          <cell r="G231">
            <v>149831.38083528151</v>
          </cell>
          <cell r="H231">
            <v>154653.22996255118</v>
          </cell>
          <cell r="I231">
            <v>159649.29585554509</v>
          </cell>
          <cell r="J231">
            <v>164826.8115199637</v>
          </cell>
          <cell r="K231">
            <v>170193.35149681996</v>
          </cell>
          <cell r="L231">
            <v>175756.84956848645</v>
          </cell>
          <cell r="M231">
            <v>181525.61743591999</v>
          </cell>
          <cell r="N231">
            <v>187508.3644219719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1343944.9010965398</v>
          </cell>
        </row>
        <row r="232">
          <cell r="B232" t="str">
            <v>1.1.2 - Outras Receitas Operacionais    (calculado 2.1.2.)</v>
          </cell>
          <cell r="G232">
            <v>1423.4089707128096</v>
          </cell>
          <cell r="H232">
            <v>1469.216886684196</v>
          </cell>
          <cell r="I232">
            <v>1516.6798745490537</v>
          </cell>
          <cell r="J232">
            <v>1565.8666483854472</v>
          </cell>
          <cell r="K232">
            <v>1616.8491668816484</v>
          </cell>
          <cell r="L232">
            <v>1669.7028015448668</v>
          </cell>
          <cell r="M232">
            <v>1724.5065141362356</v>
          </cell>
          <cell r="N232">
            <v>1781.3430438536875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12767.573906747943</v>
          </cell>
        </row>
        <row r="233">
          <cell r="B233" t="str">
            <v>2 -  DEDUÇÕES DA RECEITA    (2.1)</v>
          </cell>
          <cell r="G233">
            <v>13093.370937334019</v>
          </cell>
          <cell r="H233">
            <v>13514.739671141586</v>
          </cell>
          <cell r="I233">
            <v>13951.332750639716</v>
          </cell>
          <cell r="J233">
            <v>14403.782249203818</v>
          </cell>
          <cell r="K233">
            <v>14872.750086083453</v>
          </cell>
          <cell r="L233">
            <v>15358.929573687286</v>
          </cell>
          <cell r="M233">
            <v>15863.047049736702</v>
          </cell>
          <cell r="N233">
            <v>16385.863599086348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117443.81591691292</v>
          </cell>
        </row>
        <row r="234">
          <cell r="B234" t="str">
            <v>2.1 - Tributos sobre Faturamento    (2.1.1+ .... + 2.1.4)</v>
          </cell>
          <cell r="G234">
            <v>13093.370937334019</v>
          </cell>
          <cell r="H234">
            <v>13514.739671141586</v>
          </cell>
          <cell r="I234">
            <v>13951.332750639716</v>
          </cell>
          <cell r="J234">
            <v>14403.782249203818</v>
          </cell>
          <cell r="K234">
            <v>14872.750086083453</v>
          </cell>
          <cell r="L234">
            <v>15358.929573687286</v>
          </cell>
          <cell r="M234">
            <v>15863.047049736702</v>
          </cell>
          <cell r="N234">
            <v>16385.863599086348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117443.81591691292</v>
          </cell>
        </row>
        <row r="235">
          <cell r="B235" t="str">
            <v>2.1.1 - I.S.S    (transp. Qd  1.3.)</v>
          </cell>
          <cell r="G235">
            <v>7562.7394902997157</v>
          </cell>
          <cell r="H235">
            <v>7806.1223424617683</v>
          </cell>
          <cell r="I235">
            <v>8058.298786504708</v>
          </cell>
          <cell r="J235">
            <v>8319.6339084174579</v>
          </cell>
          <cell r="K235">
            <v>8590.5100331850808</v>
          </cell>
          <cell r="L235">
            <v>8871.3276185015657</v>
          </cell>
          <cell r="M235">
            <v>9162.5061975028129</v>
          </cell>
          <cell r="N235">
            <v>9464.4853732912798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67835.623750164392</v>
          </cell>
        </row>
        <row r="236">
          <cell r="B236" t="str">
            <v>2.1.2 - Cofins    (transp. Qd 1.3.)</v>
          </cell>
          <cell r="G236">
            <v>4537.6436941798293</v>
          </cell>
          <cell r="H236">
            <v>4683.6734054770604</v>
          </cell>
          <cell r="I236">
            <v>4834.9792719028246</v>
          </cell>
          <cell r="J236">
            <v>4991.7803450504744</v>
          </cell>
          <cell r="K236">
            <v>5154.3060199110478</v>
          </cell>
          <cell r="L236">
            <v>5322.7965711009392</v>
          </cell>
          <cell r="M236">
            <v>5497.5037185016872</v>
          </cell>
          <cell r="N236">
            <v>5678.6912239747671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40701.374250098626</v>
          </cell>
        </row>
        <row r="237">
          <cell r="B237" t="str">
            <v>2.1.3 - Pis / Pasep    (transp. Qd 1.3.)</v>
          </cell>
          <cell r="G237">
            <v>992.98775285447357</v>
          </cell>
          <cell r="H237">
            <v>1024.9439232027573</v>
          </cell>
          <cell r="I237">
            <v>1058.0546922321828</v>
          </cell>
          <cell r="J237">
            <v>1092.3679957358854</v>
          </cell>
          <cell r="K237">
            <v>1127.9340329873246</v>
          </cell>
          <cell r="L237">
            <v>1164.8053840847806</v>
          </cell>
          <cell r="M237">
            <v>1203.0371337322022</v>
          </cell>
          <cell r="N237">
            <v>1242.6870018203003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8906.8179166499067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138161.41886866029</v>
          </cell>
          <cell r="H239">
            <v>142607.70717809378</v>
          </cell>
          <cell r="I239">
            <v>147214.64297945445</v>
          </cell>
          <cell r="J239">
            <v>151988.89591914532</v>
          </cell>
          <cell r="K239">
            <v>156937.45057761815</v>
          </cell>
          <cell r="L239">
            <v>162067.62279634402</v>
          </cell>
          <cell r="M239">
            <v>167387.07690031955</v>
          </cell>
          <cell r="N239">
            <v>172903.84386673922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1239268.6590863748</v>
          </cell>
        </row>
        <row r="240">
          <cell r="B240" t="str">
            <v>4 -  DESPESAS    (4.1)</v>
          </cell>
          <cell r="G240">
            <v>54642.126649797727</v>
          </cell>
          <cell r="H240">
            <v>54792.510699964805</v>
          </cell>
          <cell r="I240">
            <v>54948.238137287648</v>
          </cell>
          <cell r="J240">
            <v>55109.530276239231</v>
          </cell>
          <cell r="K240">
            <v>55276.618878486595</v>
          </cell>
          <cell r="L240">
            <v>55449.746694482536</v>
          </cell>
          <cell r="M240">
            <v>55629.168034763745</v>
          </cell>
          <cell r="N240">
            <v>55815.149372634536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441663.08874365682</v>
          </cell>
        </row>
        <row r="241">
          <cell r="B241" t="str">
            <v>4.1 - Operacionais    (4.1.1+ .... + 4.1.10)</v>
          </cell>
          <cell r="G241">
            <v>54642.126649797727</v>
          </cell>
          <cell r="H241">
            <v>54792.510699964805</v>
          </cell>
          <cell r="I241">
            <v>54948.238137287648</v>
          </cell>
          <cell r="J241">
            <v>55109.530276239231</v>
          </cell>
          <cell r="K241">
            <v>55276.618878486595</v>
          </cell>
          <cell r="L241">
            <v>55449.746694482536</v>
          </cell>
          <cell r="M241">
            <v>55629.168034763745</v>
          </cell>
          <cell r="N241">
            <v>55815.149372634536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441663.08874365682</v>
          </cell>
        </row>
        <row r="242">
          <cell r="B242" t="str">
            <v>4.1.1  -  Pessoal e Administradores    (Transp. Qd. 1.3.)</v>
          </cell>
          <cell r="G242">
            <v>36395.280000000006</v>
          </cell>
          <cell r="H242">
            <v>36395.280000000006</v>
          </cell>
          <cell r="I242">
            <v>36395.280000000006</v>
          </cell>
          <cell r="J242">
            <v>36395.280000000006</v>
          </cell>
          <cell r="K242">
            <v>36395.280000000006</v>
          </cell>
          <cell r="L242">
            <v>36395.280000000006</v>
          </cell>
          <cell r="M242">
            <v>36395.280000000006</v>
          </cell>
          <cell r="N242">
            <v>36395.280000000006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291162.24000000005</v>
          </cell>
        </row>
        <row r="243">
          <cell r="B243" t="str">
            <v>4.1.2  -  Conservação de Rotina    (Transp. Qd. 1.3.)</v>
          </cell>
          <cell r="G243">
            <v>7778.24</v>
          </cell>
          <cell r="H243">
            <v>7778.24</v>
          </cell>
          <cell r="I243">
            <v>7778.24</v>
          </cell>
          <cell r="J243">
            <v>7778.24</v>
          </cell>
          <cell r="K243">
            <v>7778.24</v>
          </cell>
          <cell r="L243">
            <v>7778.24</v>
          </cell>
          <cell r="M243">
            <v>7778.24</v>
          </cell>
          <cell r="N243">
            <v>7778.24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62225.919999999991</v>
          </cell>
        </row>
        <row r="244">
          <cell r="B244" t="str">
            <v>4.1.3  -  Consumo    (Transp. Qd. 1.3.)</v>
          </cell>
          <cell r="G244">
            <v>951.64</v>
          </cell>
          <cell r="H244">
            <v>951.64</v>
          </cell>
          <cell r="I244">
            <v>951.64</v>
          </cell>
          <cell r="J244">
            <v>951.64</v>
          </cell>
          <cell r="K244">
            <v>951.64</v>
          </cell>
          <cell r="L244">
            <v>951.64</v>
          </cell>
          <cell r="M244">
            <v>951.64</v>
          </cell>
          <cell r="N244">
            <v>951.64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7613.1200000000008</v>
          </cell>
        </row>
        <row r="245">
          <cell r="B245" t="str">
            <v>4.1.4  -  Transportes    (Transp. Qd. 1.3.)</v>
          </cell>
          <cell r="G245">
            <v>811.93</v>
          </cell>
          <cell r="H245">
            <v>811.93</v>
          </cell>
          <cell r="I245">
            <v>811.93</v>
          </cell>
          <cell r="J245">
            <v>811.93</v>
          </cell>
          <cell r="K245">
            <v>811.93</v>
          </cell>
          <cell r="L245">
            <v>811.93</v>
          </cell>
          <cell r="M245">
            <v>811.93</v>
          </cell>
          <cell r="N245">
            <v>811.93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6495.4400000000005</v>
          </cell>
        </row>
        <row r="246">
          <cell r="B246" t="str">
            <v>4.1.5  -  Diversas    (Transp. Qd. 1.3.)</v>
          </cell>
          <cell r="G246">
            <v>3116.6099999999997</v>
          </cell>
          <cell r="H246">
            <v>3116.6099999999997</v>
          </cell>
          <cell r="I246">
            <v>3116.6099999999997</v>
          </cell>
          <cell r="J246">
            <v>3116.6099999999997</v>
          </cell>
          <cell r="K246">
            <v>3116.6099999999997</v>
          </cell>
          <cell r="L246">
            <v>3116.6099999999997</v>
          </cell>
          <cell r="M246">
            <v>3116.6099999999997</v>
          </cell>
          <cell r="N246">
            <v>3116.6099999999997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24932.880000000001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578.80663499999991</v>
          </cell>
          <cell r="H248">
            <v>581.70066817499981</v>
          </cell>
          <cell r="I248">
            <v>584.60917151587478</v>
          </cell>
          <cell r="J248">
            <v>587.53221737345405</v>
          </cell>
          <cell r="K248">
            <v>590.4698784603213</v>
          </cell>
          <cell r="L248">
            <v>593.42222785262288</v>
          </cell>
          <cell r="M248">
            <v>596.38933899188589</v>
          </cell>
          <cell r="N248">
            <v>599.37128568684523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4712.3014230560038</v>
          </cell>
        </row>
        <row r="249">
          <cell r="B249" t="str">
            <v xml:space="preserve">4.1.8  -  Garantias  (transp. Qd 1.3.)  </v>
          </cell>
          <cell r="G249">
            <v>426.59961700784004</v>
          </cell>
          <cell r="H249">
            <v>426.59961700784004</v>
          </cell>
          <cell r="I249">
            <v>426.59961700784004</v>
          </cell>
          <cell r="J249">
            <v>426.59961700784004</v>
          </cell>
          <cell r="K249">
            <v>426.59961700784004</v>
          </cell>
          <cell r="L249">
            <v>426.59961700784004</v>
          </cell>
          <cell r="M249">
            <v>426.59961700784004</v>
          </cell>
          <cell r="N249">
            <v>426.59961700784004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3412.7969360627208</v>
          </cell>
        </row>
        <row r="250">
          <cell r="B250" t="str">
            <v xml:space="preserve">4.1.9  -  Parc.Variável da Concessão   </v>
          </cell>
          <cell r="G250">
            <v>4583.0203977898782</v>
          </cell>
          <cell r="H250">
            <v>4730.5104147819557</v>
          </cell>
          <cell r="I250">
            <v>4883.3293487639212</v>
          </cell>
          <cell r="J250">
            <v>5041.6984418579332</v>
          </cell>
          <cell r="K250">
            <v>5205.8493830184207</v>
          </cell>
          <cell r="L250">
            <v>5376.0248496220647</v>
          </cell>
          <cell r="M250">
            <v>5552.4790787640095</v>
          </cell>
          <cell r="N250">
            <v>5735.4784699398479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41108.390384538026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83519.292218862567</v>
          </cell>
          <cell r="H252">
            <v>87815.196478128986</v>
          </cell>
          <cell r="I252">
            <v>92266.404842166812</v>
          </cell>
          <cell r="J252">
            <v>96879.365642906079</v>
          </cell>
          <cell r="K252">
            <v>101660.83169913155</v>
          </cell>
          <cell r="L252">
            <v>106617.87610186148</v>
          </cell>
          <cell r="M252">
            <v>111757.9088655558</v>
          </cell>
          <cell r="N252">
            <v>117088.69449410468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797605.57034271793</v>
          </cell>
        </row>
        <row r="253">
          <cell r="B253" t="str">
            <v>6 -  RESULTADO FINANCEIRO    (6.1)</v>
          </cell>
          <cell r="G253">
            <v>749.16207216575754</v>
          </cell>
          <cell r="H253">
            <v>773.27148411749852</v>
          </cell>
          <cell r="I253">
            <v>798.25198590695175</v>
          </cell>
          <cell r="J253">
            <v>824.13974281210028</v>
          </cell>
          <cell r="K253">
            <v>850.97262779927053</v>
          </cell>
          <cell r="L253">
            <v>878.79031005397758</v>
          </cell>
          <cell r="M253">
            <v>907.63434836769306</v>
          </cell>
          <cell r="N253">
            <v>937.54828965507579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6719.770860878325</v>
          </cell>
        </row>
        <row r="254">
          <cell r="B254" t="str">
            <v>6.1 - Receitas    (Transp. Qd. 2B)</v>
          </cell>
          <cell r="G254">
            <v>749.16207216575754</v>
          </cell>
          <cell r="H254">
            <v>773.27148411749852</v>
          </cell>
          <cell r="I254">
            <v>798.25198590695175</v>
          </cell>
          <cell r="J254">
            <v>824.13974281210028</v>
          </cell>
          <cell r="K254">
            <v>850.97262779927053</v>
          </cell>
          <cell r="L254">
            <v>878.79031005397758</v>
          </cell>
          <cell r="M254">
            <v>907.63434836769306</v>
          </cell>
          <cell r="N254">
            <v>937.54828965507579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6719.770860878325</v>
          </cell>
        </row>
        <row r="255">
          <cell r="B255" t="str">
            <v>7 -  RESULTADO OPERACIONAL    (5 + 6)</v>
          </cell>
          <cell r="G255">
            <v>84268.45429102832</v>
          </cell>
          <cell r="H255">
            <v>88588.46796224649</v>
          </cell>
          <cell r="I255">
            <v>93064.65682807377</v>
          </cell>
          <cell r="J255">
            <v>97703.505385718177</v>
          </cell>
          <cell r="K255">
            <v>102511.80432693083</v>
          </cell>
          <cell r="L255">
            <v>107496.66641191546</v>
          </cell>
          <cell r="M255">
            <v>112665.54321392349</v>
          </cell>
          <cell r="N255">
            <v>118026.24278375976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804325.34120359621</v>
          </cell>
        </row>
        <row r="256">
          <cell r="B256" t="str">
            <v>8 -  RESULTADO NÃO OPERACIONAL    (Tr. item 2, Qd. 3A)</v>
          </cell>
          <cell r="G256">
            <v>1512.5567870016253</v>
          </cell>
          <cell r="H256">
            <v>1561.2336434965114</v>
          </cell>
          <cell r="I256">
            <v>1611.6692287032108</v>
          </cell>
          <cell r="J256">
            <v>1663.9365602486164</v>
          </cell>
          <cell r="K256">
            <v>1718.11210357911</v>
          </cell>
          <cell r="L256">
            <v>1774.2759507041715</v>
          </cell>
          <cell r="M256">
            <v>1832.5120087440826</v>
          </cell>
          <cell r="N256">
            <v>1892.9081988360281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13567.204481313356</v>
          </cell>
        </row>
        <row r="257">
          <cell r="B257" t="str">
            <v>9 -  RESULTADO ANTES CONTRIBUIÇÃO SOCIAL   (7 + 8)</v>
          </cell>
          <cell r="G257">
            <v>85781.011078029944</v>
          </cell>
          <cell r="H257">
            <v>90149.701605743001</v>
          </cell>
          <cell r="I257">
            <v>94676.326056776976</v>
          </cell>
          <cell r="J257">
            <v>99367.441945966799</v>
          </cell>
          <cell r="K257">
            <v>104229.91643050994</v>
          </cell>
          <cell r="L257">
            <v>109270.94236261964</v>
          </cell>
          <cell r="M257">
            <v>114498.05522266758</v>
          </cell>
          <cell r="N257">
            <v>119919.15098259579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817892.54568490956</v>
          </cell>
        </row>
        <row r="258">
          <cell r="B258" t="str">
            <v>10- CONTRIBUIÇÃO SOCIAL (Legislação vigente)</v>
          </cell>
          <cell r="G258">
            <v>6862.4808862423961</v>
          </cell>
          <cell r="H258">
            <v>7211.9761284594406</v>
          </cell>
          <cell r="I258">
            <v>7574.106084542158</v>
          </cell>
          <cell r="J258">
            <v>7949.395355677344</v>
          </cell>
          <cell r="K258">
            <v>8338.3933144407947</v>
          </cell>
          <cell r="L258">
            <v>8741.6753890095715</v>
          </cell>
          <cell r="M258">
            <v>9159.8444178134068</v>
          </cell>
          <cell r="N258">
            <v>9593.5320786076627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65431.403654792775</v>
          </cell>
        </row>
        <row r="259">
          <cell r="B259" t="str">
            <v>11- RESULTADO ANTES IMPOSTO DE RENDA    (9 - 10)</v>
          </cell>
          <cell r="G259">
            <v>78918.530191787548</v>
          </cell>
          <cell r="H259">
            <v>82937.725477283559</v>
          </cell>
          <cell r="I259">
            <v>87102.219972234816</v>
          </cell>
          <cell r="J259">
            <v>91418.04659028945</v>
          </cell>
          <cell r="K259">
            <v>95891.523116069147</v>
          </cell>
          <cell r="L259">
            <v>100529.26697361007</v>
          </cell>
          <cell r="M259">
            <v>105338.21080485417</v>
          </cell>
          <cell r="N259">
            <v>110325.61890398813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752461.14203011675</v>
          </cell>
        </row>
        <row r="260">
          <cell r="B260" t="str">
            <v>12- IMPOSTO DE RENDA (Legislação vigente)</v>
          </cell>
          <cell r="G260">
            <v>21421.252769507486</v>
          </cell>
          <cell r="H260">
            <v>22513.42540143575</v>
          </cell>
          <cell r="I260">
            <v>23645.081514194244</v>
          </cell>
          <cell r="J260">
            <v>24817.8604864917</v>
          </cell>
          <cell r="K260">
            <v>26033.479107627485</v>
          </cell>
          <cell r="L260">
            <v>27293.735590654909</v>
          </cell>
          <cell r="M260">
            <v>28600.513805666895</v>
          </cell>
          <cell r="N260">
            <v>29955.787745648951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204281.13642122742</v>
          </cell>
        </row>
        <row r="261">
          <cell r="B261" t="str">
            <v>13- RESULTADO DE EXERCÍCIO    (11 - 12)</v>
          </cell>
          <cell r="G261">
            <v>57497.277422280065</v>
          </cell>
          <cell r="H261">
            <v>60424.300075847808</v>
          </cell>
          <cell r="I261">
            <v>63457.138458040572</v>
          </cell>
          <cell r="J261">
            <v>66600.186103797751</v>
          </cell>
          <cell r="K261">
            <v>69858.044008441662</v>
          </cell>
          <cell r="L261">
            <v>73235.53138295516</v>
          </cell>
          <cell r="M261">
            <v>76737.696999187276</v>
          </cell>
          <cell r="N261">
            <v>80369.831158339177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548180.00560888927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57745.615139024012</v>
          </cell>
          <cell r="H267">
            <v>84433.75702310128</v>
          </cell>
          <cell r="I267">
            <v>86994.638941933415</v>
          </cell>
          <cell r="J267">
            <v>87070.656226430845</v>
          </cell>
          <cell r="K267">
            <v>94860.339037503945</v>
          </cell>
          <cell r="L267">
            <v>97658.522405973432</v>
          </cell>
          <cell r="M267">
            <v>101130.7511150887</v>
          </cell>
          <cell r="N267">
            <v>104153.11822039606</v>
          </cell>
          <cell r="O267">
            <v>106937.88214125784</v>
          </cell>
          <cell r="P267">
            <v>109688.6057019544</v>
          </cell>
          <cell r="Q267">
            <v>112516.34730999511</v>
          </cell>
          <cell r="R267">
            <v>115592.3000265052</v>
          </cell>
          <cell r="S267">
            <v>121624.02468790719</v>
          </cell>
          <cell r="T267">
            <v>124948.1541609149</v>
          </cell>
          <cell r="U267">
            <v>128390.39092841851</v>
          </cell>
          <cell r="V267">
            <v>131940.86064766787</v>
          </cell>
          <cell r="W267">
            <v>135655.91961859749</v>
          </cell>
          <cell r="X267">
            <v>139457.24338805431</v>
          </cell>
          <cell r="Y267">
            <v>143200.65377162464</v>
          </cell>
          <cell r="Z267">
            <v>147062.91840246206</v>
          </cell>
          <cell r="AA267">
            <v>2231062.6988948113</v>
          </cell>
        </row>
        <row r="268">
          <cell r="B268" t="str">
            <v>1.1.  RECEITAS     (1.1.1.+ ... + 1.1.4)</v>
          </cell>
          <cell r="G268">
            <v>57745.615139024012</v>
          </cell>
          <cell r="H268">
            <v>84433.75702310128</v>
          </cell>
          <cell r="I268">
            <v>86994.638941933415</v>
          </cell>
          <cell r="J268">
            <v>87070.656226430845</v>
          </cell>
          <cell r="K268">
            <v>94860.339037503945</v>
          </cell>
          <cell r="L268">
            <v>97658.522405973432</v>
          </cell>
          <cell r="M268">
            <v>101130.7511150887</v>
          </cell>
          <cell r="N268">
            <v>104153.11822039606</v>
          </cell>
          <cell r="O268">
            <v>106937.88214125784</v>
          </cell>
          <cell r="P268">
            <v>109688.6057019544</v>
          </cell>
          <cell r="Q268">
            <v>112516.34730999511</v>
          </cell>
          <cell r="R268">
            <v>115592.3000265052</v>
          </cell>
          <cell r="S268">
            <v>121624.02468790719</v>
          </cell>
          <cell r="T268">
            <v>124948.1541609149</v>
          </cell>
          <cell r="U268">
            <v>128390.39092841851</v>
          </cell>
          <cell r="V268">
            <v>131940.86064766787</v>
          </cell>
          <cell r="W268">
            <v>135655.91961859749</v>
          </cell>
          <cell r="X268">
            <v>139457.24338805431</v>
          </cell>
          <cell r="Y268">
            <v>143200.65377162464</v>
          </cell>
          <cell r="Z268">
            <v>147062.91840246206</v>
          </cell>
          <cell r="AA268">
            <v>2231062.6988948113</v>
          </cell>
        </row>
        <row r="269">
          <cell r="B269" t="str">
            <v>1.1.1   Receitas de Pedágio</v>
          </cell>
          <cell r="G269">
            <v>56923.354250000004</v>
          </cell>
          <cell r="H269">
            <v>83225</v>
          </cell>
          <cell r="I269">
            <v>85749.268145487091</v>
          </cell>
          <cell r="J269">
            <v>85788.562532327822</v>
          </cell>
          <cell r="K269">
            <v>93524.465593440123</v>
          </cell>
          <cell r="L269">
            <v>96286.842025399616</v>
          </cell>
          <cell r="M269">
            <v>99710.036863478163</v>
          </cell>
          <cell r="N269">
            <v>102693.99883176302</v>
          </cell>
          <cell r="O269">
            <v>105442.97900000001</v>
          </cell>
          <cell r="P269">
            <v>108155.01300000001</v>
          </cell>
          <cell r="Q269">
            <v>110943.02499999999</v>
          </cell>
          <cell r="R269">
            <v>113940</v>
          </cell>
          <cell r="S269">
            <v>119926.53419999999</v>
          </cell>
          <cell r="T269">
            <v>123204.249</v>
          </cell>
          <cell r="U269">
            <v>126598.2142</v>
          </cell>
          <cell r="V269">
            <v>130099.185</v>
          </cell>
          <cell r="W269">
            <v>133717</v>
          </cell>
          <cell r="X269">
            <v>137464</v>
          </cell>
          <cell r="Y269">
            <v>141154</v>
          </cell>
          <cell r="Z269">
            <v>144961</v>
          </cell>
          <cell r="AA269">
            <v>2199506.7276418963</v>
          </cell>
        </row>
        <row r="270">
          <cell r="B270" t="str">
            <v>1.1.2   Outras Receitas Operacionais</v>
          </cell>
          <cell r="G270">
            <v>538.74</v>
          </cell>
          <cell r="H270">
            <v>791.89</v>
          </cell>
          <cell r="I270">
            <v>815.92000000000007</v>
          </cell>
          <cell r="J270">
            <v>839.99000000000012</v>
          </cell>
          <cell r="K270">
            <v>875.24</v>
          </cell>
          <cell r="L270">
            <v>898.65999999999985</v>
          </cell>
          <cell r="M270">
            <v>930.82</v>
          </cell>
          <cell r="N270">
            <v>955.97000000000014</v>
          </cell>
          <cell r="O270">
            <v>979.43000000000006</v>
          </cell>
          <cell r="P270">
            <v>1004.74</v>
          </cell>
          <cell r="Q270">
            <v>1030.78</v>
          </cell>
          <cell r="R270">
            <v>1082.46</v>
          </cell>
          <cell r="S270">
            <v>1112.2</v>
          </cell>
          <cell r="T270">
            <v>1142.57</v>
          </cell>
          <cell r="U270">
            <v>1174.1400000000001</v>
          </cell>
          <cell r="V270">
            <v>1206.5999999999999</v>
          </cell>
          <cell r="W270">
            <v>1270.3499999999999</v>
          </cell>
          <cell r="X270">
            <v>1305.8699999999999</v>
          </cell>
          <cell r="Y270">
            <v>1340.95</v>
          </cell>
          <cell r="Z270">
            <v>1377.14</v>
          </cell>
          <cell r="AA270">
            <v>20674.460000000003</v>
          </cell>
        </row>
        <row r="271">
          <cell r="B271" t="str">
            <v>1.1.3   Receitas Não Operacionais</v>
          </cell>
          <cell r="G271">
            <v>-1.9110975990372481E-2</v>
          </cell>
          <cell r="H271">
            <v>7.702310128490808E-2</v>
          </cell>
          <cell r="I271">
            <v>2.0796446328063212E-2</v>
          </cell>
          <cell r="J271">
            <v>3.6941030123216478E-3</v>
          </cell>
          <cell r="K271">
            <v>-1.6555936177383046E-2</v>
          </cell>
          <cell r="L271">
            <v>4.038057382081206E-2</v>
          </cell>
          <cell r="M271">
            <v>-1.5748389467148627E-2</v>
          </cell>
          <cell r="N271">
            <v>9.3886330433861076E-3</v>
          </cell>
          <cell r="O271">
            <v>-1.6858742167642049E-2</v>
          </cell>
          <cell r="P271">
            <v>4.2701954388348895E-2</v>
          </cell>
          <cell r="Q271">
            <v>2.2309995115392667E-2</v>
          </cell>
          <cell r="R271">
            <v>0.1300265051779661</v>
          </cell>
          <cell r="S271">
            <v>-7.9512092792811018E-2</v>
          </cell>
          <cell r="T271">
            <v>-1.4839085104313199E-2</v>
          </cell>
          <cell r="U271">
            <v>6.6728418505817899E-2</v>
          </cell>
          <cell r="V271">
            <v>1.5647667863504466E-2</v>
          </cell>
          <cell r="W271">
            <v>-4.0381402514185538E-2</v>
          </cell>
          <cell r="X271">
            <v>7.3388054326869678E-2</v>
          </cell>
          <cell r="Y271">
            <v>-5.622837539158354E-2</v>
          </cell>
          <cell r="Z271">
            <v>-3.1597537958532484E-2</v>
          </cell>
          <cell r="AA271">
            <v>0.21125291530341883</v>
          </cell>
        </row>
        <row r="272">
          <cell r="B272" t="str">
            <v xml:space="preserve">1.1.4   Receitas Financeiras </v>
          </cell>
          <cell r="G272">
            <v>283.54000000000002</v>
          </cell>
          <cell r="H272">
            <v>416.79</v>
          </cell>
          <cell r="I272">
            <v>429.43000000000006</v>
          </cell>
          <cell r="J272">
            <v>442.1</v>
          </cell>
          <cell r="K272">
            <v>460.65000000000003</v>
          </cell>
          <cell r="L272">
            <v>472.98000000000008</v>
          </cell>
          <cell r="M272">
            <v>489.91</v>
          </cell>
          <cell r="N272">
            <v>503.14000000000004</v>
          </cell>
          <cell r="O272">
            <v>515.49</v>
          </cell>
          <cell r="P272">
            <v>528.81000000000006</v>
          </cell>
          <cell r="Q272">
            <v>542.52</v>
          </cell>
          <cell r="R272">
            <v>569.71</v>
          </cell>
          <cell r="S272">
            <v>585.37</v>
          </cell>
          <cell r="T272">
            <v>601.35</v>
          </cell>
          <cell r="U272">
            <v>617.97</v>
          </cell>
          <cell r="V272">
            <v>635.05999999999995</v>
          </cell>
          <cell r="W272">
            <v>668.61</v>
          </cell>
          <cell r="X272">
            <v>687.3</v>
          </cell>
          <cell r="Y272">
            <v>705.76</v>
          </cell>
          <cell r="Z272">
            <v>724.81</v>
          </cell>
          <cell r="AA272">
            <v>10881.300000000001</v>
          </cell>
        </row>
        <row r="273">
          <cell r="B273" t="str">
            <v>2.  DESEMBOLSOS     (2.1.+ ... + 2.4)</v>
          </cell>
          <cell r="G273">
            <v>69752.013154395157</v>
          </cell>
          <cell r="H273">
            <v>93106.517713963127</v>
          </cell>
          <cell r="I273">
            <v>114084.38385272474</v>
          </cell>
          <cell r="J273">
            <v>101714.99559236097</v>
          </cell>
          <cell r="K273">
            <v>96201.785281629287</v>
          </cell>
          <cell r="L273">
            <v>81531.737180982556</v>
          </cell>
          <cell r="M273">
            <v>85650.948056571986</v>
          </cell>
          <cell r="N273">
            <v>98523.888426037345</v>
          </cell>
          <cell r="O273">
            <v>100339.18406445424</v>
          </cell>
          <cell r="P273">
            <v>106996.55685213592</v>
          </cell>
          <cell r="Q273">
            <v>106322.13930617087</v>
          </cell>
          <cell r="R273">
            <v>116770.90172785013</v>
          </cell>
          <cell r="S273">
            <v>89028.147373441258</v>
          </cell>
          <cell r="T273">
            <v>86697.450119807007</v>
          </cell>
          <cell r="U273">
            <v>89098.772491171301</v>
          </cell>
          <cell r="V273">
            <v>77783.551600383144</v>
          </cell>
          <cell r="W273">
            <v>79771.451837220287</v>
          </cell>
          <cell r="X273">
            <v>82001.655417655697</v>
          </cell>
          <cell r="Y273">
            <v>98397.4801541536</v>
          </cell>
          <cell r="Z273">
            <v>95691.727214669765</v>
          </cell>
          <cell r="AA273">
            <v>1869465.2874177787</v>
          </cell>
        </row>
        <row r="274">
          <cell r="B274" t="str">
            <v>2.1.  OPERACIONAIS     (2.1.1.+ ... + 2.1.8)</v>
          </cell>
          <cell r="G274">
            <v>35346.139142911496</v>
          </cell>
          <cell r="H274">
            <v>44753.604000997679</v>
          </cell>
          <cell r="I274">
            <v>45320.895002459103</v>
          </cell>
          <cell r="J274">
            <v>51016.07978113243</v>
          </cell>
          <cell r="K274">
            <v>52905.145889625848</v>
          </cell>
          <cell r="L274">
            <v>55790.122750364513</v>
          </cell>
          <cell r="M274">
            <v>56139.751348334175</v>
          </cell>
          <cell r="N274">
            <v>56388.706591981463</v>
          </cell>
          <cell r="O274">
            <v>56621.912270926019</v>
          </cell>
          <cell r="P274">
            <v>56889.727094070549</v>
          </cell>
          <cell r="Q274">
            <v>57174.441874522818</v>
          </cell>
          <cell r="R274">
            <v>59676.463667180135</v>
          </cell>
          <cell r="S274">
            <v>60206.972613479244</v>
          </cell>
          <cell r="T274">
            <v>60520.6266390538</v>
          </cell>
          <cell r="U274">
            <v>60847.017594042569</v>
          </cell>
          <cell r="V274">
            <v>61217.898811217696</v>
          </cell>
          <cell r="W274">
            <v>61748.777394528726</v>
          </cell>
          <cell r="X274">
            <v>62079.330299030196</v>
          </cell>
          <cell r="Y274">
            <v>62404.974666523412</v>
          </cell>
          <cell r="Z274">
            <v>62740.931086623852</v>
          </cell>
          <cell r="AA274">
            <v>1119789.518519006</v>
          </cell>
        </row>
        <row r="275">
          <cell r="B275" t="str">
            <v xml:space="preserve">2.1.1.  Pessoal / Administradores   </v>
          </cell>
          <cell r="G275">
            <v>21419.41</v>
          </cell>
          <cell r="H275">
            <v>27415.760000000002</v>
          </cell>
          <cell r="I275">
            <v>28974.810000000005</v>
          </cell>
          <cell r="J275">
            <v>33552.080000000002</v>
          </cell>
          <cell r="K275">
            <v>34013.339999999997</v>
          </cell>
          <cell r="L275">
            <v>34474.6</v>
          </cell>
          <cell r="M275">
            <v>34474.6</v>
          </cell>
          <cell r="N275">
            <v>34474.6</v>
          </cell>
          <cell r="O275">
            <v>34474.6</v>
          </cell>
          <cell r="P275">
            <v>34474.6</v>
          </cell>
          <cell r="Q275">
            <v>34474.6</v>
          </cell>
          <cell r="R275">
            <v>36395.280000000006</v>
          </cell>
          <cell r="S275">
            <v>36395.280000000006</v>
          </cell>
          <cell r="T275">
            <v>36395.280000000006</v>
          </cell>
          <cell r="U275">
            <v>36395.280000000006</v>
          </cell>
          <cell r="V275">
            <v>36395.280000000006</v>
          </cell>
          <cell r="W275">
            <v>36395.280000000006</v>
          </cell>
          <cell r="X275">
            <v>36395.280000000006</v>
          </cell>
          <cell r="Y275">
            <v>36395.280000000006</v>
          </cell>
          <cell r="Z275">
            <v>36395.280000000006</v>
          </cell>
          <cell r="AA275">
            <v>679780.52000000025</v>
          </cell>
        </row>
        <row r="276">
          <cell r="B276" t="str">
            <v xml:space="preserve">2.1.2.  Conservação de Rotina  </v>
          </cell>
          <cell r="G276">
            <v>7051.97</v>
          </cell>
          <cell r="H276">
            <v>6654.58</v>
          </cell>
          <cell r="I276">
            <v>6684.02</v>
          </cell>
          <cell r="J276">
            <v>6841.86</v>
          </cell>
          <cell r="K276">
            <v>7245.19</v>
          </cell>
          <cell r="L276">
            <v>7487.46</v>
          </cell>
          <cell r="M276">
            <v>7487.46</v>
          </cell>
          <cell r="N276">
            <v>7487.46</v>
          </cell>
          <cell r="O276">
            <v>7487.46</v>
          </cell>
          <cell r="P276">
            <v>7487.46</v>
          </cell>
          <cell r="Q276">
            <v>7487.46</v>
          </cell>
          <cell r="R276">
            <v>7487.46</v>
          </cell>
          <cell r="S276">
            <v>7487.46</v>
          </cell>
          <cell r="T276">
            <v>7487.46</v>
          </cell>
          <cell r="U276">
            <v>7487.46</v>
          </cell>
          <cell r="V276">
            <v>7487.46</v>
          </cell>
          <cell r="W276">
            <v>7778.24</v>
          </cell>
          <cell r="X276">
            <v>7778.24</v>
          </cell>
          <cell r="Y276">
            <v>7778.24</v>
          </cell>
          <cell r="Z276">
            <v>7778.24</v>
          </cell>
          <cell r="AA276">
            <v>147952.64000000001</v>
          </cell>
        </row>
        <row r="277">
          <cell r="B277" t="str">
            <v xml:space="preserve">2.1.3.  Consumo   </v>
          </cell>
          <cell r="G277">
            <v>389.71000000000004</v>
          </cell>
          <cell r="H277">
            <v>452.17999999999995</v>
          </cell>
          <cell r="I277">
            <v>719.11</v>
          </cell>
          <cell r="J277">
            <v>913.36000000000013</v>
          </cell>
          <cell r="K277">
            <v>919.5100000000001</v>
          </cell>
          <cell r="L277">
            <v>925.66000000000008</v>
          </cell>
          <cell r="M277">
            <v>925.66000000000008</v>
          </cell>
          <cell r="N277">
            <v>925.66000000000008</v>
          </cell>
          <cell r="O277">
            <v>925.66000000000008</v>
          </cell>
          <cell r="P277">
            <v>925.66000000000008</v>
          </cell>
          <cell r="Q277">
            <v>925.66000000000008</v>
          </cell>
          <cell r="R277">
            <v>951.64</v>
          </cell>
          <cell r="S277">
            <v>951.64</v>
          </cell>
          <cell r="T277">
            <v>951.64</v>
          </cell>
          <cell r="U277">
            <v>951.64</v>
          </cell>
          <cell r="V277">
            <v>951.64</v>
          </cell>
          <cell r="W277">
            <v>951.64</v>
          </cell>
          <cell r="X277">
            <v>951.64</v>
          </cell>
          <cell r="Y277">
            <v>951.64</v>
          </cell>
          <cell r="Z277">
            <v>951.64</v>
          </cell>
          <cell r="AA277">
            <v>17512.589999999997</v>
          </cell>
        </row>
        <row r="278">
          <cell r="B278" t="str">
            <v>2.1.4.  Transportes</v>
          </cell>
          <cell r="G278">
            <v>655.61</v>
          </cell>
          <cell r="H278">
            <v>701.7299999999999</v>
          </cell>
          <cell r="I278">
            <v>710.3</v>
          </cell>
          <cell r="J278">
            <v>800.9</v>
          </cell>
          <cell r="K278">
            <v>802.13</v>
          </cell>
          <cell r="L278">
            <v>803.36</v>
          </cell>
          <cell r="M278">
            <v>803.36</v>
          </cell>
          <cell r="N278">
            <v>803.36</v>
          </cell>
          <cell r="O278">
            <v>803.36</v>
          </cell>
          <cell r="P278">
            <v>803.36</v>
          </cell>
          <cell r="Q278">
            <v>803.36</v>
          </cell>
          <cell r="R278">
            <v>811.93</v>
          </cell>
          <cell r="S278">
            <v>811.93</v>
          </cell>
          <cell r="T278">
            <v>811.93</v>
          </cell>
          <cell r="U278">
            <v>811.93</v>
          </cell>
          <cell r="V278">
            <v>811.93</v>
          </cell>
          <cell r="W278">
            <v>811.93</v>
          </cell>
          <cell r="X278">
            <v>811.93</v>
          </cell>
          <cell r="Y278">
            <v>811.93</v>
          </cell>
          <cell r="Z278">
            <v>811.93</v>
          </cell>
          <cell r="AA278">
            <v>15798.2</v>
          </cell>
        </row>
        <row r="279">
          <cell r="B279" t="str">
            <v>2.1.5.  Diversas</v>
          </cell>
          <cell r="G279">
            <v>2867.3599999999997</v>
          </cell>
          <cell r="H279">
            <v>2776.08</v>
          </cell>
          <cell r="I279">
            <v>2561.1</v>
          </cell>
          <cell r="J279">
            <v>2915</v>
          </cell>
          <cell r="K279">
            <v>2857.6099999999997</v>
          </cell>
          <cell r="L279">
            <v>2800.23</v>
          </cell>
          <cell r="M279">
            <v>2800.23</v>
          </cell>
          <cell r="N279">
            <v>2800.23</v>
          </cell>
          <cell r="O279">
            <v>2800.23</v>
          </cell>
          <cell r="P279">
            <v>2800.23</v>
          </cell>
          <cell r="Q279">
            <v>2800.23</v>
          </cell>
          <cell r="R279">
            <v>3116.6099999999997</v>
          </cell>
          <cell r="S279">
            <v>3116.6099999999997</v>
          </cell>
          <cell r="T279">
            <v>3116.6099999999997</v>
          </cell>
          <cell r="U279">
            <v>3116.6099999999997</v>
          </cell>
          <cell r="V279">
            <v>3116.6099999999997</v>
          </cell>
          <cell r="W279">
            <v>3116.6099999999997</v>
          </cell>
          <cell r="X279">
            <v>3116.6099999999997</v>
          </cell>
          <cell r="Y279">
            <v>3116.6099999999997</v>
          </cell>
          <cell r="Z279">
            <v>3116.6099999999997</v>
          </cell>
          <cell r="AA279">
            <v>58828.02</v>
          </cell>
        </row>
        <row r="280">
          <cell r="B280" t="str">
            <v>2.1.6.  Tributos s/ Faturamento</v>
          </cell>
          <cell r="G280">
            <v>2114.9955259036565</v>
          </cell>
          <cell r="H280">
            <v>5857.1233839898296</v>
          </cell>
          <cell r="I280">
            <v>4760.5793854512613</v>
          </cell>
          <cell r="J280">
            <v>5080.9921641245846</v>
          </cell>
          <cell r="K280">
            <v>6174.2212726180051</v>
          </cell>
          <cell r="L280">
            <v>8388.8361333566681</v>
          </cell>
          <cell r="M280">
            <v>8723.3157313263309</v>
          </cell>
          <cell r="N280">
            <v>8984.0869749736175</v>
          </cell>
          <cell r="O280">
            <v>9224.353653918175</v>
          </cell>
          <cell r="P280">
            <v>9461.6204770627046</v>
          </cell>
          <cell r="Q280">
            <v>9705.5362575149684</v>
          </cell>
          <cell r="R280">
            <v>9970.2380501722837</v>
          </cell>
          <cell r="S280">
            <v>10491.215996471396</v>
          </cell>
          <cell r="T280">
            <v>10777.949022045948</v>
          </cell>
          <cell r="U280">
            <v>11074.86497703472</v>
          </cell>
          <cell r="V280">
            <v>11381.130194209842</v>
          </cell>
          <cell r="W280">
            <v>11700.809777520883</v>
          </cell>
          <cell r="X280">
            <v>12028.680682022354</v>
          </cell>
          <cell r="Y280">
            <v>12351.573049515562</v>
          </cell>
          <cell r="Z280">
            <v>12684.704469616003</v>
          </cell>
          <cell r="AA280">
            <v>180936.82717884882</v>
          </cell>
        </row>
        <row r="281">
          <cell r="B281" t="str">
            <v>2.1.7.  Seguros</v>
          </cell>
          <cell r="G281">
            <v>420.48399999999998</v>
          </cell>
          <cell r="H281">
            <v>469.55099999999999</v>
          </cell>
          <cell r="I281">
            <v>484.37599999999998</v>
          </cell>
          <cell r="J281">
            <v>485.28799999999995</v>
          </cell>
          <cell r="K281">
            <v>466.54499999999996</v>
          </cell>
          <cell r="L281">
            <v>483.37700000000001</v>
          </cell>
          <cell r="M281">
            <v>498.52599999999995</v>
          </cell>
          <cell r="N281">
            <v>486.71000000000004</v>
          </cell>
          <cell r="O281">
            <v>479.649</v>
          </cell>
          <cell r="P281">
            <v>510.19699999999995</v>
          </cell>
          <cell r="Q281">
            <v>550.99599999999998</v>
          </cell>
          <cell r="R281">
            <v>516.70600000000002</v>
          </cell>
          <cell r="S281">
            <v>526.23700000000008</v>
          </cell>
          <cell r="T281">
            <v>553.15800000000002</v>
          </cell>
          <cell r="U281">
            <v>582.63300000000004</v>
          </cell>
          <cell r="V281">
            <v>647.24900000000002</v>
          </cell>
          <cell r="W281">
            <v>567.66800000000001</v>
          </cell>
          <cell r="X281">
            <v>570.35</v>
          </cell>
          <cell r="Y281">
            <v>573.10200000000009</v>
          </cell>
          <cell r="Z281">
            <v>575.92700000000002</v>
          </cell>
          <cell r="AA281">
            <v>10448.729000000001</v>
          </cell>
        </row>
        <row r="282">
          <cell r="B282" t="str">
            <v xml:space="preserve">2.1.8.  Garantias </v>
          </cell>
          <cell r="G282">
            <v>426.59961700784004</v>
          </cell>
          <cell r="H282">
            <v>426.59961700784004</v>
          </cell>
          <cell r="I282">
            <v>426.59961700784004</v>
          </cell>
          <cell r="J282">
            <v>426.59961700784004</v>
          </cell>
          <cell r="K282">
            <v>426.59961700784004</v>
          </cell>
          <cell r="L282">
            <v>426.59961700784004</v>
          </cell>
          <cell r="M282">
            <v>426.59961700784004</v>
          </cell>
          <cell r="N282">
            <v>426.59961700784004</v>
          </cell>
          <cell r="O282">
            <v>426.59961700784004</v>
          </cell>
          <cell r="P282">
            <v>426.59961700784004</v>
          </cell>
          <cell r="Q282">
            <v>426.59961700784004</v>
          </cell>
          <cell r="R282">
            <v>426.59961700784004</v>
          </cell>
          <cell r="S282">
            <v>426.59961700784004</v>
          </cell>
          <cell r="T282">
            <v>426.59961700784004</v>
          </cell>
          <cell r="U282">
            <v>426.59961700784004</v>
          </cell>
          <cell r="V282">
            <v>426.59961700784004</v>
          </cell>
          <cell r="W282">
            <v>426.59961700784004</v>
          </cell>
          <cell r="X282">
            <v>426.59961700784004</v>
          </cell>
          <cell r="Y282">
            <v>426.59961700784004</v>
          </cell>
          <cell r="Z282">
            <v>426.59961700784004</v>
          </cell>
          <cell r="AA282">
            <v>8531.9923401567976</v>
          </cell>
        </row>
        <row r="283">
          <cell r="B283" t="str">
            <v>2.2.  INVESTIMENTOS / IMOBILIZADO     (2.2.1.+ ... + 2.2.7)</v>
          </cell>
          <cell r="G283">
            <v>26355.737615594073</v>
          </cell>
          <cell r="H283">
            <v>34643.235172355024</v>
          </cell>
          <cell r="I283">
            <v>55369.87083022196</v>
          </cell>
          <cell r="J283">
            <v>39949.883171304115</v>
          </cell>
          <cell r="K283">
            <v>31086.589750722007</v>
          </cell>
          <cell r="L283">
            <v>13785.810000000001</v>
          </cell>
          <cell r="M283">
            <v>16896.739999999998</v>
          </cell>
          <cell r="N283">
            <v>29306.45</v>
          </cell>
          <cell r="O283">
            <v>30839.552631040315</v>
          </cell>
          <cell r="P283">
            <v>37479.928504471034</v>
          </cell>
          <cell r="Q283">
            <v>36630.878393771141</v>
          </cell>
          <cell r="R283">
            <v>45940.306523473948</v>
          </cell>
          <cell r="S283">
            <v>16359.110000000002</v>
          </cell>
          <cell r="T283">
            <v>13230.359777999998</v>
          </cell>
          <cell r="U283">
            <v>15012.09906161909</v>
          </cell>
          <cell r="V283">
            <v>2339.4401136543488</v>
          </cell>
          <cell r="W283">
            <v>2810.94</v>
          </cell>
          <cell r="X283">
            <v>3845.5713442891474</v>
          </cell>
          <cell r="Y283">
            <v>22358.735625964258</v>
          </cell>
          <cell r="Z283">
            <v>26896.950404223942</v>
          </cell>
          <cell r="AA283">
            <v>501138.18892070436</v>
          </cell>
        </row>
        <row r="284">
          <cell r="B284" t="str">
            <v xml:space="preserve">2.2.1.  Ampliação Principal </v>
          </cell>
          <cell r="G284">
            <v>23.075248196865232</v>
          </cell>
          <cell r="H284">
            <v>11224.277233771787</v>
          </cell>
          <cell r="I284">
            <v>22588.720000000001</v>
          </cell>
          <cell r="J284">
            <v>17528.340000000004</v>
          </cell>
          <cell r="K284">
            <v>7000.23</v>
          </cell>
          <cell r="L284">
            <v>0</v>
          </cell>
          <cell r="M284">
            <v>0</v>
          </cell>
          <cell r="N284">
            <v>0</v>
          </cell>
          <cell r="O284">
            <v>7729.7</v>
          </cell>
          <cell r="P284">
            <v>22671.98814695295</v>
          </cell>
          <cell r="Q284">
            <v>25095.959009556875</v>
          </cell>
          <cell r="R284">
            <v>27071.760000000002</v>
          </cell>
          <cell r="S284">
            <v>0</v>
          </cell>
          <cell r="T284">
            <v>719.81999999999971</v>
          </cell>
          <cell r="U284">
            <v>697.88653561908723</v>
          </cell>
          <cell r="V284">
            <v>64.019803428640444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142415.77597752621</v>
          </cell>
        </row>
        <row r="285">
          <cell r="B285" t="str">
            <v>2.2.2.  Demais Obras de Ampliação/Melhoramentos</v>
          </cell>
          <cell r="G285">
            <v>4388.7960225722054</v>
          </cell>
          <cell r="H285">
            <v>11004.754766643829</v>
          </cell>
          <cell r="I285">
            <v>20660.820480145168</v>
          </cell>
          <cell r="J285">
            <v>10931.522586767689</v>
          </cell>
          <cell r="K285">
            <v>10891.722715434889</v>
          </cell>
          <cell r="L285">
            <v>5506.84</v>
          </cell>
          <cell r="M285">
            <v>5454.3799999999992</v>
          </cell>
          <cell r="N285">
            <v>10452.94</v>
          </cell>
          <cell r="O285">
            <v>3731.8</v>
          </cell>
          <cell r="P285">
            <v>4391.2106770000009</v>
          </cell>
          <cell r="Q285">
            <v>7261.1949130000012</v>
          </cell>
          <cell r="R285">
            <v>7999.2199567000007</v>
          </cell>
          <cell r="S285">
            <v>0</v>
          </cell>
          <cell r="T285">
            <v>0</v>
          </cell>
          <cell r="U285">
            <v>-2.8239999992365483E-3</v>
          </cell>
          <cell r="V285">
            <v>7.6399999852583278E-4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102675.2000582638</v>
          </cell>
        </row>
        <row r="286">
          <cell r="B286" t="str">
            <v xml:space="preserve">2.2.3.  Equipamentos, Veiculos e Sist. Controle </v>
          </cell>
          <cell r="G286">
            <v>6391.0400000000009</v>
          </cell>
          <cell r="H286">
            <v>763.2</v>
          </cell>
          <cell r="I286">
            <v>827.54</v>
          </cell>
          <cell r="J286">
            <v>1365.8799999999992</v>
          </cell>
          <cell r="K286">
            <v>518.99999999999989</v>
          </cell>
          <cell r="L286">
            <v>481.40000000000032</v>
          </cell>
          <cell r="M286">
            <v>3101.4700000000003</v>
          </cell>
          <cell r="N286">
            <v>2098.19</v>
          </cell>
          <cell r="O286">
            <v>1122.6599999999999</v>
          </cell>
          <cell r="P286">
            <v>1509.3</v>
          </cell>
          <cell r="Q286">
            <v>2673.1600000000003</v>
          </cell>
          <cell r="R286">
            <v>1159.31</v>
          </cell>
          <cell r="S286">
            <v>121.82</v>
          </cell>
          <cell r="T286">
            <v>182.82</v>
          </cell>
          <cell r="U286">
            <v>1554.43</v>
          </cell>
          <cell r="V286">
            <v>929.02</v>
          </cell>
          <cell r="W286">
            <v>667.23</v>
          </cell>
          <cell r="X286">
            <v>866.18000000000006</v>
          </cell>
          <cell r="Y286">
            <v>126.67000000000002</v>
          </cell>
          <cell r="Z286">
            <v>126.67</v>
          </cell>
          <cell r="AA286">
            <v>26586.989999999994</v>
          </cell>
        </row>
        <row r="287">
          <cell r="B287" t="str">
            <v>2.2.4.  Desapropriações</v>
          </cell>
          <cell r="G287">
            <v>1.8199999999879424E-4</v>
          </cell>
          <cell r="H287">
            <v>0.90678799999999882</v>
          </cell>
          <cell r="I287">
            <v>21.12</v>
          </cell>
          <cell r="J287">
            <v>8.76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0.26</v>
          </cell>
          <cell r="P287">
            <v>0.25916000000000006</v>
          </cell>
          <cell r="Q287">
            <v>0.26</v>
          </cell>
          <cell r="R287">
            <v>0</v>
          </cell>
          <cell r="S287">
            <v>0</v>
          </cell>
          <cell r="T287">
            <v>3.4232780000000034</v>
          </cell>
          <cell r="U287">
            <v>10.26</v>
          </cell>
          <cell r="V287">
            <v>6.84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52.089408000000006</v>
          </cell>
        </row>
        <row r="288">
          <cell r="B288" t="str">
            <v xml:space="preserve">2.2.5.  Conservação Especial </v>
          </cell>
          <cell r="G288">
            <v>15552.826162825</v>
          </cell>
          <cell r="H288">
            <v>11650.096383939403</v>
          </cell>
          <cell r="I288">
            <v>11271.670350076794</v>
          </cell>
          <cell r="J288">
            <v>10115.380584536422</v>
          </cell>
          <cell r="K288">
            <v>12675.637035287114</v>
          </cell>
          <cell r="L288">
            <v>7797.57</v>
          </cell>
          <cell r="M288">
            <v>8340.89</v>
          </cell>
          <cell r="N288">
            <v>16755.32</v>
          </cell>
          <cell r="O288">
            <v>18255.132631040313</v>
          </cell>
          <cell r="P288">
            <v>8907.1705205180788</v>
          </cell>
          <cell r="Q288">
            <v>1600.3044712142605</v>
          </cell>
          <cell r="R288">
            <v>9710.0165667739475</v>
          </cell>
          <cell r="S288">
            <v>16237.290000000003</v>
          </cell>
          <cell r="T288">
            <v>12324.296499999999</v>
          </cell>
          <cell r="U288">
            <v>12749.525350000002</v>
          </cell>
          <cell r="V288">
            <v>1339.5595462257097</v>
          </cell>
          <cell r="W288">
            <v>2143.71</v>
          </cell>
          <cell r="X288">
            <v>2979.3913442891471</v>
          </cell>
          <cell r="Y288">
            <v>22232.06562596426</v>
          </cell>
          <cell r="Z288">
            <v>26770.280404223944</v>
          </cell>
          <cell r="AA288">
            <v>229408.13347691437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1842.3850541707204</v>
          </cell>
          <cell r="H291">
            <v>2694.7248106930383</v>
          </cell>
          <cell r="I291">
            <v>2776.458668258002</v>
          </cell>
          <cell r="J291">
            <v>2783.6544867929247</v>
          </cell>
          <cell r="K291">
            <v>3024.5434711251178</v>
          </cell>
          <cell r="L291">
            <v>3113.2714721792031</v>
          </cell>
          <cell r="M291">
            <v>3224.0056334526607</v>
          </cell>
          <cell r="N291">
            <v>3319.8127466118817</v>
          </cell>
          <cell r="O291">
            <v>3408.1463642377353</v>
          </cell>
          <cell r="P291">
            <v>3495.8366710586315</v>
          </cell>
          <cell r="Q291">
            <v>3585.9864192998534</v>
          </cell>
          <cell r="R291">
            <v>3688.8189007951551</v>
          </cell>
          <cell r="S291">
            <v>3875.8436406372161</v>
          </cell>
          <cell r="T291">
            <v>3981.7695248274463</v>
          </cell>
          <cell r="U291">
            <v>4091.483427852555</v>
          </cell>
          <cell r="V291">
            <v>4204.6260194300366</v>
          </cell>
          <cell r="W291">
            <v>4329.0962885579247</v>
          </cell>
          <cell r="X291">
            <v>4450.3897016416295</v>
          </cell>
          <cell r="Y291">
            <v>4569.8558131487371</v>
          </cell>
          <cell r="Z291">
            <v>4693.1140520738609</v>
          </cell>
          <cell r="AA291">
            <v>71153.823166844319</v>
          </cell>
        </row>
        <row r="292">
          <cell r="B292" t="str">
            <v>2.3.1.  Valor Variável da Concessão</v>
          </cell>
          <cell r="G292">
            <v>1842.3850541707204</v>
          </cell>
          <cell r="H292">
            <v>2694.7248106930383</v>
          </cell>
          <cell r="I292">
            <v>2776.458668258002</v>
          </cell>
          <cell r="J292">
            <v>2783.6544867929247</v>
          </cell>
          <cell r="K292">
            <v>3024.5434711251178</v>
          </cell>
          <cell r="L292">
            <v>3113.2714721792031</v>
          </cell>
          <cell r="M292">
            <v>3224.0056334526607</v>
          </cell>
          <cell r="N292">
            <v>3319.8127466118817</v>
          </cell>
          <cell r="O292">
            <v>3408.1463642377353</v>
          </cell>
          <cell r="P292">
            <v>3495.8366710586315</v>
          </cell>
          <cell r="Q292">
            <v>3585.9864192998534</v>
          </cell>
          <cell r="R292">
            <v>3688.8189007951551</v>
          </cell>
          <cell r="S292">
            <v>3875.8436406372161</v>
          </cell>
          <cell r="T292">
            <v>3981.7695248274463</v>
          </cell>
          <cell r="U292">
            <v>4091.483427852555</v>
          </cell>
          <cell r="V292">
            <v>4204.6260194300366</v>
          </cell>
          <cell r="W292">
            <v>4329.0962885579247</v>
          </cell>
          <cell r="X292">
            <v>4450.3897016416295</v>
          </cell>
          <cell r="Y292">
            <v>4569.8558131487371</v>
          </cell>
          <cell r="Z292">
            <v>4693.1140520738609</v>
          </cell>
          <cell r="AA292">
            <v>71153.823166844319</v>
          </cell>
        </row>
        <row r="293">
          <cell r="B293" t="str">
            <v xml:space="preserve">2.3.2.  Valor Fixo da Concessão 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</row>
        <row r="294">
          <cell r="B294" t="str">
            <v>2.4.  DESEMBOLSOS  SOBRE O LUCRO     (2.4.1. + 2.4.2)</v>
          </cell>
          <cell r="G294">
            <v>6207.7513417188684</v>
          </cell>
          <cell r="H294">
            <v>11014.953729917392</v>
          </cell>
          <cell r="I294">
            <v>10617.159351785678</v>
          </cell>
          <cell r="J294">
            <v>7965.3781531315099</v>
          </cell>
          <cell r="K294">
            <v>9185.5061701563191</v>
          </cell>
          <cell r="L294">
            <v>8842.5329584388437</v>
          </cell>
          <cell r="M294">
            <v>9390.45107478514</v>
          </cell>
          <cell r="N294">
            <v>9508.9190874440137</v>
          </cell>
          <cell r="O294">
            <v>9469.5727982501685</v>
          </cell>
          <cell r="P294">
            <v>9131.0645825357224</v>
          </cell>
          <cell r="Q294">
            <v>8930.8326185770566</v>
          </cell>
          <cell r="R294">
            <v>7465.3126364008767</v>
          </cell>
          <cell r="S294">
            <v>8586.2211193247895</v>
          </cell>
          <cell r="T294">
            <v>8964.6941779257704</v>
          </cell>
          <cell r="U294">
            <v>9148.1724076570863</v>
          </cell>
          <cell r="V294">
            <v>10021.58665608107</v>
          </cell>
          <cell r="W294">
            <v>10882.638154133629</v>
          </cell>
          <cell r="X294">
            <v>11626.364072694716</v>
          </cell>
          <cell r="Y294">
            <v>9063.9140485171993</v>
          </cell>
          <cell r="Z294">
            <v>1360.7316717481172</v>
          </cell>
          <cell r="AA294">
            <v>177383.75681122398</v>
          </cell>
        </row>
        <row r="295">
          <cell r="B295" t="str">
            <v xml:space="preserve">2.4.1.  Contribuição Social  </v>
          </cell>
          <cell r="G295">
            <v>1510.728756233422</v>
          </cell>
          <cell r="H295">
            <v>2676.105327064744</v>
          </cell>
          <cell r="I295">
            <v>2579.6737339815991</v>
          </cell>
          <cell r="J295">
            <v>1936.8187223286684</v>
          </cell>
          <cell r="K295">
            <v>2232.6085597916035</v>
          </cell>
          <cell r="L295">
            <v>2149.4600880716093</v>
          </cell>
          <cell r="M295">
            <v>2282.2921240927299</v>
          </cell>
          <cell r="N295">
            <v>2311.0101188571516</v>
          </cell>
          <cell r="O295">
            <v>2301.4732152571419</v>
          </cell>
          <cell r="P295">
            <v>2219.4070077689994</v>
          </cell>
          <cell r="Q295">
            <v>2170.8671614735217</v>
          </cell>
          <cell r="R295">
            <v>1815.5830617635334</v>
          </cell>
          <cell r="S295">
            <v>2087.3311508722395</v>
          </cell>
          <cell r="T295">
            <v>2179.0782758053451</v>
          </cell>
          <cell r="U295">
            <v>2223.5529031642332</v>
          </cell>
          <cell r="V295">
            <v>2435.2927864640255</v>
          </cell>
          <cell r="W295">
            <v>2644.0359392689111</v>
          </cell>
          <cell r="X295">
            <v>2824.3262365287596</v>
          </cell>
          <cell r="Y295">
            <v>2203.1340862087386</v>
          </cell>
          <cell r="Z295">
            <v>335.69444148669265</v>
          </cell>
          <cell r="AA295">
            <v>43118.47369648367</v>
          </cell>
        </row>
        <row r="296">
          <cell r="B296" t="str">
            <v xml:space="preserve">2.4.2.  Imposto de Renda  </v>
          </cell>
          <cell r="G296">
            <v>4697.0225854854461</v>
          </cell>
          <cell r="H296">
            <v>8338.8484028526473</v>
          </cell>
          <cell r="I296">
            <v>8037.4856178040791</v>
          </cell>
          <cell r="J296">
            <v>6028.5594308028412</v>
          </cell>
          <cell r="K296">
            <v>6952.8976103647155</v>
          </cell>
          <cell r="L296">
            <v>6693.0728703672339</v>
          </cell>
          <cell r="M296">
            <v>7108.1589506924101</v>
          </cell>
          <cell r="N296">
            <v>7197.9089685868612</v>
          </cell>
          <cell r="O296">
            <v>7168.0995829930271</v>
          </cell>
          <cell r="P296">
            <v>6911.657574766723</v>
          </cell>
          <cell r="Q296">
            <v>6759.9654571035353</v>
          </cell>
          <cell r="R296">
            <v>5649.7295746373429</v>
          </cell>
          <cell r="S296">
            <v>6498.8899684525504</v>
          </cell>
          <cell r="T296">
            <v>6785.6159021204257</v>
          </cell>
          <cell r="U296">
            <v>6924.6195044928536</v>
          </cell>
          <cell r="V296">
            <v>7586.293869617044</v>
          </cell>
          <cell r="W296">
            <v>8238.6022148647171</v>
          </cell>
          <cell r="X296">
            <v>8802.0378361659568</v>
          </cell>
          <cell r="Y296">
            <v>6860.7799623084602</v>
          </cell>
          <cell r="Z296">
            <v>1025.0372302614246</v>
          </cell>
          <cell r="AA296">
            <v>134265.2831147403</v>
          </cell>
        </row>
        <row r="297">
          <cell r="B297" t="str">
            <v>3.  SALDO DO CAIXA     (1 - 2)</v>
          </cell>
          <cell r="G297">
            <v>-12006.398015371145</v>
          </cell>
          <cell r="H297">
            <v>-8672.7606908618473</v>
          </cell>
          <cell r="I297">
            <v>-27089.744910791327</v>
          </cell>
          <cell r="J297">
            <v>-14644.339365930122</v>
          </cell>
          <cell r="K297">
            <v>-1341.4462441253418</v>
          </cell>
          <cell r="L297">
            <v>16126.785224990876</v>
          </cell>
          <cell r="M297">
            <v>15479.803058516714</v>
          </cell>
          <cell r="N297">
            <v>5629.2297943587182</v>
          </cell>
          <cell r="O297">
            <v>6598.698076803601</v>
          </cell>
          <cell r="P297">
            <v>2692.0488498184714</v>
          </cell>
          <cell r="Q297">
            <v>6194.208003824242</v>
          </cell>
          <cell r="R297">
            <v>-1178.6017013449309</v>
          </cell>
          <cell r="S297">
            <v>32595.877314465935</v>
          </cell>
          <cell r="T297">
            <v>38250.704041107892</v>
          </cell>
          <cell r="U297">
            <v>39291.618437247205</v>
          </cell>
          <cell r="V297">
            <v>54157.309047284725</v>
          </cell>
          <cell r="W297">
            <v>55884.4677813772</v>
          </cell>
          <cell r="X297">
            <v>57455.587970398614</v>
          </cell>
          <cell r="Y297">
            <v>44803.173617471039</v>
          </cell>
          <cell r="Z297">
            <v>51371.191187792298</v>
          </cell>
          <cell r="AA297">
            <v>361597.41147703258</v>
          </cell>
        </row>
        <row r="298">
          <cell r="B298" t="str">
            <v xml:space="preserve">4. T.I.R. (Taxa Interna de Retorno) Anual do Projeto     </v>
          </cell>
          <cell r="G298">
            <v>0.17682629641928518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153516.5086651617</v>
          </cell>
          <cell r="H303">
            <v>158456.95197684938</v>
          </cell>
          <cell r="I303">
            <v>163575.89694470432</v>
          </cell>
          <cell r="J303">
            <v>168880.75447140986</v>
          </cell>
          <cell r="K303">
            <v>174379.28539507996</v>
          </cell>
          <cell r="L303">
            <v>180079.61863078945</v>
          </cell>
          <cell r="M303">
            <v>185990.27030716802</v>
          </cell>
          <cell r="N303">
            <v>192120.16395431667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1376999.4503454794</v>
          </cell>
        </row>
        <row r="304">
          <cell r="B304" t="str">
            <v>1.1.  RECEITAS     (1.1.1.+ ... + 1.1.4)</v>
          </cell>
          <cell r="G304">
            <v>153516.5086651617</v>
          </cell>
          <cell r="H304">
            <v>158456.95197684938</v>
          </cell>
          <cell r="I304">
            <v>163575.89694470432</v>
          </cell>
          <cell r="J304">
            <v>168880.75447140986</v>
          </cell>
          <cell r="K304">
            <v>174379.28539507996</v>
          </cell>
          <cell r="L304">
            <v>180079.61863078945</v>
          </cell>
          <cell r="M304">
            <v>185990.27030716802</v>
          </cell>
          <cell r="N304">
            <v>192120.16395431667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1376999.4503454794</v>
          </cell>
        </row>
        <row r="305">
          <cell r="B305" t="str">
            <v>1.1.1   Receitas de Pedágio</v>
          </cell>
          <cell r="G305">
            <v>149831.38083528151</v>
          </cell>
          <cell r="H305">
            <v>154653.22996255118</v>
          </cell>
          <cell r="I305">
            <v>159649.29585554509</v>
          </cell>
          <cell r="J305">
            <v>164826.8115199637</v>
          </cell>
          <cell r="K305">
            <v>170193.35149681996</v>
          </cell>
          <cell r="L305">
            <v>175756.84956848645</v>
          </cell>
          <cell r="M305">
            <v>181525.61743591999</v>
          </cell>
          <cell r="N305">
            <v>187508.3644219719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1343944.9010965398</v>
          </cell>
        </row>
        <row r="306">
          <cell r="B306" t="str">
            <v>1.1.2   Outras Receitas Operacionais</v>
          </cell>
          <cell r="G306">
            <v>1423.4089707128096</v>
          </cell>
          <cell r="H306">
            <v>1469.216886684196</v>
          </cell>
          <cell r="I306">
            <v>1516.6798745490537</v>
          </cell>
          <cell r="J306">
            <v>1565.8666483854472</v>
          </cell>
          <cell r="K306">
            <v>1616.8491668816484</v>
          </cell>
          <cell r="L306">
            <v>1669.7028015448668</v>
          </cell>
          <cell r="M306">
            <v>1724.5065141362356</v>
          </cell>
          <cell r="N306">
            <v>1781.3430438536875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12767.573906747943</v>
          </cell>
        </row>
        <row r="307">
          <cell r="B307" t="str">
            <v>1.1.3   Receitas Não Operacionais</v>
          </cell>
          <cell r="G307">
            <v>1512.5567870016253</v>
          </cell>
          <cell r="H307">
            <v>1561.2336434965114</v>
          </cell>
          <cell r="I307">
            <v>1611.6692287032108</v>
          </cell>
          <cell r="J307">
            <v>1663.9365602486164</v>
          </cell>
          <cell r="K307">
            <v>1718.11210357911</v>
          </cell>
          <cell r="L307">
            <v>1774.2759507041715</v>
          </cell>
          <cell r="M307">
            <v>1832.5120087440826</v>
          </cell>
          <cell r="N307">
            <v>1892.9081988360281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13567.204481313356</v>
          </cell>
        </row>
        <row r="308">
          <cell r="B308" t="str">
            <v xml:space="preserve">1.1.4   Receitas Financeiras </v>
          </cell>
          <cell r="G308">
            <v>749.16207216575754</v>
          </cell>
          <cell r="H308">
            <v>773.27148411749852</v>
          </cell>
          <cell r="I308">
            <v>798.25198590695175</v>
          </cell>
          <cell r="J308">
            <v>824.13974281210028</v>
          </cell>
          <cell r="K308">
            <v>850.97262779927053</v>
          </cell>
          <cell r="L308">
            <v>878.79031005397758</v>
          </cell>
          <cell r="M308">
            <v>907.63434836769306</v>
          </cell>
          <cell r="N308">
            <v>937.54828965507579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6719.770860878325</v>
          </cell>
        </row>
        <row r="309">
          <cell r="B309" t="str">
            <v>2.  DESEMBOLSOS     (2.1.+ ... + 2.4)</v>
          </cell>
          <cell r="G309">
            <v>96019.231242881622</v>
          </cell>
          <cell r="H309">
            <v>98032.651901001576</v>
          </cell>
          <cell r="I309">
            <v>100118.75848666376</v>
          </cell>
          <cell r="J309">
            <v>102280.5683676121</v>
          </cell>
          <cell r="K309">
            <v>104521.24138663833</v>
          </cell>
          <cell r="L309">
            <v>106844.08724783429</v>
          </cell>
          <cell r="M309">
            <v>109252.57330798074</v>
          </cell>
          <cell r="N309">
            <v>111750.33279597751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828819.44473658991</v>
          </cell>
        </row>
        <row r="310">
          <cell r="B310" t="str">
            <v>2.1.  OPERACIONAIS     (2.1.1.+ ... + 2.1.8)</v>
          </cell>
          <cell r="G310">
            <v>63152.477189341866</v>
          </cell>
          <cell r="H310">
            <v>63576.739956324433</v>
          </cell>
          <cell r="I310">
            <v>64016.241539163442</v>
          </cell>
          <cell r="J310">
            <v>64471.614083585118</v>
          </cell>
          <cell r="K310">
            <v>64943.519581551627</v>
          </cell>
          <cell r="L310">
            <v>65432.651418547757</v>
          </cell>
          <cell r="M310">
            <v>65939.736005736428</v>
          </cell>
          <cell r="N310">
            <v>66465.534501781047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517998.5142760317</v>
          </cell>
        </row>
        <row r="311">
          <cell r="B311" t="str">
            <v xml:space="preserve">2.1.1.  Pessoal / Administradores   </v>
          </cell>
          <cell r="G311">
            <v>36395.280000000006</v>
          </cell>
          <cell r="H311">
            <v>36395.280000000006</v>
          </cell>
          <cell r="I311">
            <v>36395.280000000006</v>
          </cell>
          <cell r="J311">
            <v>36395.280000000006</v>
          </cell>
          <cell r="K311">
            <v>36395.280000000006</v>
          </cell>
          <cell r="L311">
            <v>36395.280000000006</v>
          </cell>
          <cell r="M311">
            <v>36395.280000000006</v>
          </cell>
          <cell r="N311">
            <v>36395.280000000006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291162.24000000005</v>
          </cell>
        </row>
        <row r="312">
          <cell r="B312" t="str">
            <v xml:space="preserve">2.1.2.  Conservação de Rotina  </v>
          </cell>
          <cell r="G312">
            <v>7778.24</v>
          </cell>
          <cell r="H312">
            <v>7778.24</v>
          </cell>
          <cell r="I312">
            <v>7778.24</v>
          </cell>
          <cell r="J312">
            <v>7778.24</v>
          </cell>
          <cell r="K312">
            <v>7778.24</v>
          </cell>
          <cell r="L312">
            <v>7778.24</v>
          </cell>
          <cell r="M312">
            <v>7778.24</v>
          </cell>
          <cell r="N312">
            <v>7778.24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62225.919999999991</v>
          </cell>
        </row>
        <row r="313">
          <cell r="B313" t="str">
            <v xml:space="preserve">2.1.3.  Consumo   </v>
          </cell>
          <cell r="G313">
            <v>951.64</v>
          </cell>
          <cell r="H313">
            <v>951.64</v>
          </cell>
          <cell r="I313">
            <v>951.64</v>
          </cell>
          <cell r="J313">
            <v>951.64</v>
          </cell>
          <cell r="K313">
            <v>951.64</v>
          </cell>
          <cell r="L313">
            <v>951.64</v>
          </cell>
          <cell r="M313">
            <v>951.64</v>
          </cell>
          <cell r="N313">
            <v>951.64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7613.1200000000008</v>
          </cell>
        </row>
        <row r="314">
          <cell r="B314" t="str">
            <v>2.1.4.  Transportes</v>
          </cell>
          <cell r="G314">
            <v>811.93</v>
          </cell>
          <cell r="H314">
            <v>811.93</v>
          </cell>
          <cell r="I314">
            <v>811.93</v>
          </cell>
          <cell r="J314">
            <v>811.93</v>
          </cell>
          <cell r="K314">
            <v>811.93</v>
          </cell>
          <cell r="L314">
            <v>811.93</v>
          </cell>
          <cell r="M314">
            <v>811.93</v>
          </cell>
          <cell r="N314">
            <v>811.93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6495.4400000000005</v>
          </cell>
        </row>
        <row r="315">
          <cell r="B315" t="str">
            <v>2.1.5.  Diversas</v>
          </cell>
          <cell r="G315">
            <v>3116.6099999999997</v>
          </cell>
          <cell r="H315">
            <v>3116.6099999999997</v>
          </cell>
          <cell r="I315">
            <v>3116.6099999999997</v>
          </cell>
          <cell r="J315">
            <v>3116.6099999999997</v>
          </cell>
          <cell r="K315">
            <v>3116.6099999999997</v>
          </cell>
          <cell r="L315">
            <v>3116.6099999999997</v>
          </cell>
          <cell r="M315">
            <v>3116.6099999999997</v>
          </cell>
          <cell r="N315">
            <v>3116.6099999999997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24932.880000000001</v>
          </cell>
        </row>
        <row r="316">
          <cell r="B316" t="str">
            <v>2.1.6.  Tributos s/ Faturamento</v>
          </cell>
          <cell r="G316">
            <v>13093.370937334019</v>
          </cell>
          <cell r="H316">
            <v>13514.739671141586</v>
          </cell>
          <cell r="I316">
            <v>13951.332750639716</v>
          </cell>
          <cell r="J316">
            <v>14403.782249203818</v>
          </cell>
          <cell r="K316">
            <v>14872.750086083453</v>
          </cell>
          <cell r="L316">
            <v>15358.929573687286</v>
          </cell>
          <cell r="M316">
            <v>15863.047049736702</v>
          </cell>
          <cell r="N316">
            <v>16385.863599086348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117443.81591691292</v>
          </cell>
        </row>
        <row r="317">
          <cell r="B317" t="str">
            <v>2.1.7.  Seguros</v>
          </cell>
          <cell r="G317">
            <v>578.80663499999991</v>
          </cell>
          <cell r="H317">
            <v>581.70066817499981</v>
          </cell>
          <cell r="I317">
            <v>584.60917151587478</v>
          </cell>
          <cell r="J317">
            <v>587.53221737345405</v>
          </cell>
          <cell r="K317">
            <v>590.4698784603213</v>
          </cell>
          <cell r="L317">
            <v>593.42222785262288</v>
          </cell>
          <cell r="M317">
            <v>596.38933899188589</v>
          </cell>
          <cell r="N317">
            <v>599.37128568684523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4712.3014230560038</v>
          </cell>
        </row>
        <row r="318">
          <cell r="B318" t="str">
            <v xml:space="preserve">2.1.8.  Garantias </v>
          </cell>
          <cell r="G318">
            <v>426.59961700784004</v>
          </cell>
          <cell r="H318">
            <v>426.59961700784004</v>
          </cell>
          <cell r="I318">
            <v>426.59961700784004</v>
          </cell>
          <cell r="J318">
            <v>426.59961700784004</v>
          </cell>
          <cell r="K318">
            <v>426.59961700784004</v>
          </cell>
          <cell r="L318">
            <v>426.59961700784004</v>
          </cell>
          <cell r="M318">
            <v>426.59961700784004</v>
          </cell>
          <cell r="N318">
            <v>426.59961700784004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3412.7969360627208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4583.0203977898782</v>
          </cell>
          <cell r="H327">
            <v>4730.5104147819557</v>
          </cell>
          <cell r="I327">
            <v>4883.3293487639212</v>
          </cell>
          <cell r="J327">
            <v>5041.6984418579332</v>
          </cell>
          <cell r="K327">
            <v>5205.8493830184207</v>
          </cell>
          <cell r="L327">
            <v>5376.0248496220647</v>
          </cell>
          <cell r="M327">
            <v>5552.4790787640095</v>
          </cell>
          <cell r="N327">
            <v>5735.4784699398479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41108.390384538026</v>
          </cell>
        </row>
        <row r="328">
          <cell r="B328" t="str">
            <v>2.3.1.  Valor Variável da Concessão</v>
          </cell>
          <cell r="G328">
            <v>4583.0203977898782</v>
          </cell>
          <cell r="H328">
            <v>4730.5104147819557</v>
          </cell>
          <cell r="I328">
            <v>4883.3293487639212</v>
          </cell>
          <cell r="J328">
            <v>5041.6984418579332</v>
          </cell>
          <cell r="K328">
            <v>5205.8493830184207</v>
          </cell>
          <cell r="L328">
            <v>5376.0248496220647</v>
          </cell>
          <cell r="M328">
            <v>5552.4790787640095</v>
          </cell>
          <cell r="N328">
            <v>5735.4784699398479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41108.390384538026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28283.733655749882</v>
          </cell>
          <cell r="H330">
            <v>29725.401529895193</v>
          </cell>
          <cell r="I330">
            <v>31219.187598736404</v>
          </cell>
          <cell r="J330">
            <v>32767.255842169045</v>
          </cell>
          <cell r="K330">
            <v>34371.872422068278</v>
          </cell>
          <cell r="L330">
            <v>36035.410979664477</v>
          </cell>
          <cell r="M330">
            <v>37760.358223480303</v>
          </cell>
          <cell r="N330">
            <v>39549.319824256614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269712.54007602017</v>
          </cell>
        </row>
        <row r="331">
          <cell r="B331" t="str">
            <v xml:space="preserve">2.4.1.  Contribuição Social  </v>
          </cell>
          <cell r="G331">
            <v>6862.4808862423961</v>
          </cell>
          <cell r="H331">
            <v>7211.9761284594406</v>
          </cell>
          <cell r="I331">
            <v>7574.106084542158</v>
          </cell>
          <cell r="J331">
            <v>7949.395355677344</v>
          </cell>
          <cell r="K331">
            <v>8338.3933144407947</v>
          </cell>
          <cell r="L331">
            <v>8741.6753890095715</v>
          </cell>
          <cell r="M331">
            <v>9159.8444178134068</v>
          </cell>
          <cell r="N331">
            <v>9593.5320786076627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65431.403654792775</v>
          </cell>
        </row>
        <row r="332">
          <cell r="B332" t="str">
            <v xml:space="preserve">2.4.2.  Imposto de Renda  </v>
          </cell>
          <cell r="G332">
            <v>21421.252769507486</v>
          </cell>
          <cell r="H332">
            <v>22513.42540143575</v>
          </cell>
          <cell r="I332">
            <v>23645.081514194244</v>
          </cell>
          <cell r="J332">
            <v>24817.8604864917</v>
          </cell>
          <cell r="K332">
            <v>26033.479107627485</v>
          </cell>
          <cell r="L332">
            <v>27293.735590654909</v>
          </cell>
          <cell r="M332">
            <v>28600.513805666895</v>
          </cell>
          <cell r="N332">
            <v>29955.787745648951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204281.13642122742</v>
          </cell>
        </row>
        <row r="333">
          <cell r="B333" t="str">
            <v>3.  SALDO DO CAIXA     (1 - 2)</v>
          </cell>
          <cell r="G333">
            <v>57497.27742228008</v>
          </cell>
          <cell r="H333">
            <v>60424.300075847801</v>
          </cell>
          <cell r="I333">
            <v>63457.138458040557</v>
          </cell>
          <cell r="J333">
            <v>66600.186103797765</v>
          </cell>
          <cell r="K333">
            <v>69858.044008441633</v>
          </cell>
          <cell r="L333">
            <v>73235.53138295516</v>
          </cell>
          <cell r="M333">
            <v>76737.696999187276</v>
          </cell>
          <cell r="N333">
            <v>80369.831158339162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548180.00560888951</v>
          </cell>
        </row>
        <row r="334">
          <cell r="B334" t="str">
            <v xml:space="preserve">4. T.I.R. (Taxa Interna de Retorno) Anual do Projeto     </v>
          </cell>
          <cell r="G334">
            <v>0.19900892467808481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vents"/>
      <sheetName val="type1"/>
      <sheetName val="type2"/>
      <sheetName val="type3"/>
      <sheetName val="type4"/>
      <sheetName val="type5"/>
      <sheetName val="events data"/>
      <sheetName val="suites"/>
      <sheetName val="seats"/>
      <sheetName val="vip"/>
      <sheetName val="naming right"/>
      <sheetName val="founder"/>
      <sheetName val="catering arena"/>
      <sheetName val="catering VIP"/>
      <sheetName val="merchandising"/>
      <sheetName val="ticketing"/>
      <sheetName val="parking"/>
      <sheetName val="business center"/>
      <sheetName val="catering business"/>
      <sheetName val="tours"/>
      <sheetName val="photo"/>
      <sheetName val="rentals"/>
      <sheetName val="others"/>
      <sheetName val="INCOME"/>
      <sheetName val="staff"/>
      <sheetName val="fm"/>
      <sheetName val="event expenses"/>
      <sheetName val="fm operation"/>
      <sheetName val="pitch"/>
      <sheetName val="energy"/>
      <sheetName val="insurance"/>
      <sheetName val="others office"/>
      <sheetName val="office"/>
      <sheetName val="it"/>
      <sheetName val="other expenses"/>
      <sheetName val="depriciation"/>
      <sheetName val="provisions"/>
      <sheetName val="Start up cost + LUSS op cost"/>
      <sheetName val="LU Brazil Team"/>
      <sheetName val="investment"/>
      <sheetName val="EXPENSES"/>
      <sheetName val="TOTAL ALL"/>
      <sheetName val="SHORT"/>
      <sheetName val="SHORT EURO"/>
      <sheetName val="BP Profit Accounting"/>
      <sheetName val="BP Cashflow"/>
      <sheetName val="note"/>
      <sheetName val="END"/>
      <sheetName val="NAMEN"/>
      <sheetName val="FCF LU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4">
          <cell r="C14">
            <v>2.5</v>
          </cell>
        </row>
      </sheetData>
      <sheetData sheetId="50" refreshError="1"/>
      <sheetData sheetId="5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omparativo de Mercado"/>
      <sheetName val="Capa Simulador"/>
      <sheetName val="FLUXO + DRE  Original 20 anos"/>
      <sheetName val="Fatores 20 anos"/>
      <sheetName val="Prorrogação Fluxo 26 anos"/>
      <sheetName val="Prorrogação DRE 26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ECOVIAS</v>
          </cell>
        </row>
        <row r="56">
          <cell r="F56" t="str">
            <v>Versão: A-001 - agosto/2006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Ganho na Antecipação da Obra SP-160</v>
          </cell>
          <cell r="G67">
            <v>2038.3056849513359</v>
          </cell>
          <cell r="H67">
            <v>10998.965666509945</v>
          </cell>
          <cell r="I67">
            <v>0.2076675875382909</v>
          </cell>
        </row>
        <row r="68">
          <cell r="B68" t="str">
            <v>FATOR 2</v>
          </cell>
          <cell r="C68" t="str">
            <v>Majoração da COFINS</v>
          </cell>
          <cell r="G68">
            <v>-5872.5873228488454</v>
          </cell>
          <cell r="H68">
            <v>-31689.253881042936</v>
          </cell>
          <cell r="I68">
            <v>0.20119834290630281</v>
          </cell>
        </row>
        <row r="69">
          <cell r="B69" t="str">
            <v>FATOR 3</v>
          </cell>
          <cell r="C69" t="str">
            <v>Majoração do PIS</v>
          </cell>
          <cell r="G69">
            <v>-281.25966615177794</v>
          </cell>
          <cell r="H69">
            <v>-1517.7141653565632</v>
          </cell>
          <cell r="I69">
            <v>0.20575591843717594</v>
          </cell>
        </row>
        <row r="70">
          <cell r="B70" t="str">
            <v>FATOR 4</v>
          </cell>
          <cell r="C70" t="str">
            <v>Alteração da ISS-QN</v>
          </cell>
          <cell r="G70">
            <v>-2600.6581380424582</v>
          </cell>
          <cell r="H70">
            <v>-14033.493495035611</v>
          </cell>
          <cell r="I70">
            <v>0.20381993215133618</v>
          </cell>
        </row>
        <row r="71">
          <cell r="B71" t="str">
            <v>FATOR 5</v>
          </cell>
          <cell r="C71" t="str">
            <v>Despesas com a PMRV</v>
          </cell>
          <cell r="G71">
            <v>-1907.1040991544592</v>
          </cell>
          <cell r="H71">
            <v>-10290.984646672894</v>
          </cell>
          <cell r="I71">
            <v>0.20442664792195181</v>
          </cell>
        </row>
        <row r="72">
          <cell r="B72" t="str">
            <v>FATOR 6</v>
          </cell>
          <cell r="C72" t="str">
            <v>Perda de Receita - Parcelamento Reajuste Tarifário</v>
          </cell>
          <cell r="G72">
            <v>-1198.2596749111906</v>
          </cell>
          <cell r="H72">
            <v>-6465.9668670973724</v>
          </cell>
          <cell r="I72">
            <v>0.20500501013984487</v>
          </cell>
        </row>
        <row r="73">
          <cell r="B73" t="str">
            <v>FATOR 7</v>
          </cell>
          <cell r="C73" t="str">
            <v>1ª Adequação - Investimentos</v>
          </cell>
          <cell r="G73">
            <v>-106.34018766305778</v>
          </cell>
          <cell r="H73">
            <v>-573.82564436311304</v>
          </cell>
          <cell r="I73">
            <v>0.20590200808606335</v>
          </cell>
        </row>
        <row r="74">
          <cell r="B74" t="str">
            <v>FATOR 8</v>
          </cell>
          <cell r="C74" t="str">
            <v>2ª Adequação - Investimentos</v>
          </cell>
          <cell r="G74">
            <v>425.63401994992296</v>
          </cell>
          <cell r="H74">
            <v>2296.7771745382647</v>
          </cell>
          <cell r="I74">
            <v>0.20634547163225292</v>
          </cell>
        </row>
        <row r="75">
          <cell r="B75" t="str">
            <v>FATOR 9</v>
          </cell>
          <cell r="C75" t="str">
            <v>3ª e 4ª Adequações - Investimentos</v>
          </cell>
          <cell r="G75">
            <v>24.398397252539297</v>
          </cell>
          <cell r="H75">
            <v>131.65696179911171</v>
          </cell>
          <cell r="I75">
            <v>0.20600677650322619</v>
          </cell>
        </row>
        <row r="76">
          <cell r="B76" t="str">
            <v>FATOR 10</v>
          </cell>
          <cell r="C76" t="str">
            <v>Compartimentação de Túneis</v>
          </cell>
          <cell r="G76">
            <v>-4180.8647974701216</v>
          </cell>
          <cell r="H76">
            <v>-22560.49654534119</v>
          </cell>
          <cell r="I76">
            <v>0.20257901029251171</v>
          </cell>
        </row>
        <row r="77">
          <cell r="B77" t="str">
            <v>FATOR 11</v>
          </cell>
          <cell r="C77" t="str">
            <v>Equipamentos - Ampliação</v>
          </cell>
          <cell r="G77">
            <v>-4139.9069405042419</v>
          </cell>
          <cell r="H77">
            <v>-22339.482560114389</v>
          </cell>
          <cell r="I77">
            <v>0.2026286780235434</v>
          </cell>
        </row>
        <row r="78">
          <cell r="B78" t="str">
            <v>FATOR 12</v>
          </cell>
          <cell r="C78" t="str">
            <v>7ª Adequação de Investimentos</v>
          </cell>
          <cell r="G78">
            <v>5067.2028038068056</v>
          </cell>
          <cell r="H78">
            <v>27343.293047649335</v>
          </cell>
          <cell r="I78">
            <v>0.21016376800672076</v>
          </cell>
        </row>
        <row r="79">
          <cell r="B79" t="str">
            <v>FATOR 13</v>
          </cell>
          <cell r="C79">
            <v>0</v>
          </cell>
          <cell r="G79">
            <v>1.6063392582988022E-10</v>
          </cell>
          <cell r="H79">
            <v>8.6680179922166078E-10</v>
          </cell>
          <cell r="I79">
            <v>0.20598665865139795</v>
          </cell>
        </row>
        <row r="80">
          <cell r="B80" t="str">
            <v>FATOR 14</v>
          </cell>
          <cell r="C80">
            <v>0</v>
          </cell>
          <cell r="G80">
            <v>1.6063392582988022E-10</v>
          </cell>
          <cell r="H80">
            <v>8.6680179922166078E-10</v>
          </cell>
          <cell r="I80">
            <v>0.20598665865139795</v>
          </cell>
        </row>
        <row r="81">
          <cell r="B81" t="str">
            <v>FATOR 15</v>
          </cell>
          <cell r="C81">
            <v>0</v>
          </cell>
          <cell r="G81">
            <v>1.6063392582988022E-10</v>
          </cell>
          <cell r="H81">
            <v>8.6680179922166078E-10</v>
          </cell>
          <cell r="I81">
            <v>0.20598665865139795</v>
          </cell>
        </row>
        <row r="82">
          <cell r="B82" t="str">
            <v>TOTAL GERAL</v>
          </cell>
          <cell r="G82">
            <v>-12731.439920785069</v>
          </cell>
          <cell r="H82">
            <v>-68700.524954524779</v>
          </cell>
          <cell r="I82">
            <v>0.19560116118791618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26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0.20598665865139795</v>
          </cell>
        </row>
        <row r="98">
          <cell r="B98" t="str">
            <v>TIR Resultante dos Desequilibrio no Contrato Original (ao ano)</v>
          </cell>
          <cell r="J98">
            <v>0.19560116118791618</v>
          </cell>
        </row>
        <row r="100">
          <cell r="B100" t="str">
            <v>Diferença entre a TIR Original x TIR Desequilibrios</v>
          </cell>
          <cell r="J100">
            <v>-1.0385497463481774E-2</v>
          </cell>
        </row>
        <row r="102">
          <cell r="B102" t="str">
            <v>TIR Resultante das Alternativas Utilizadas para o Reequilibrio (ao ano)</v>
          </cell>
          <cell r="J102">
            <v>0.20622234876489354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1.6063392582988022E-10</v>
          </cell>
          <cell r="G136">
            <v>0.20598665865139795</v>
          </cell>
          <cell r="H136">
            <v>-39229.718373034237</v>
          </cell>
          <cell r="I136">
            <v>-29908.212028162554</v>
          </cell>
          <cell r="J136">
            <v>-50145.101041049667</v>
          </cell>
          <cell r="K136">
            <v>-164186.73942439881</v>
          </cell>
          <cell r="L136">
            <v>-122190.77248663284</v>
          </cell>
          <cell r="M136">
            <v>88633.051028939692</v>
          </cell>
          <cell r="N136">
            <v>99501.281783748724</v>
          </cell>
          <cell r="O136">
            <v>112481.56994213944</v>
          </cell>
          <cell r="P136">
            <v>115333.2602316126</v>
          </cell>
          <cell r="Q136">
            <v>121364.68999219264</v>
          </cell>
          <cell r="R136">
            <v>125949.2910516144</v>
          </cell>
          <cell r="S136">
            <v>128957.20994893744</v>
          </cell>
          <cell r="T136">
            <v>104174.25336412256</v>
          </cell>
          <cell r="U136">
            <v>145903.26841051108</v>
          </cell>
          <cell r="V136">
            <v>149578.38589610436</v>
          </cell>
          <cell r="W136">
            <v>152769.60051223767</v>
          </cell>
          <cell r="X136">
            <v>140677.21782348497</v>
          </cell>
          <cell r="Y136">
            <v>162443.50158830633</v>
          </cell>
          <cell r="Z136">
            <v>175208.30228440434</v>
          </cell>
          <cell r="AA136">
            <v>168397.60233190004</v>
          </cell>
        </row>
        <row r="137">
          <cell r="B137" t="str">
            <v>(+)Desequilibrio do Projeto Original (a)</v>
          </cell>
        </row>
        <row r="138">
          <cell r="B138" t="str">
            <v>Ganho na Antecipação da Obra SP-160</v>
          </cell>
        </row>
        <row r="139">
          <cell r="B139" t="str">
            <v>Fluxo de Caixa do Fator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5199.7424473090314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</row>
        <row r="140">
          <cell r="B140" t="str">
            <v>Somatoria com Projeto Original</v>
          </cell>
          <cell r="F140">
            <v>2038.3056849513359</v>
          </cell>
          <cell r="G140">
            <v>0.2076675875382909</v>
          </cell>
          <cell r="H140">
            <v>-39229.718373034237</v>
          </cell>
          <cell r="I140">
            <v>-29908.212028162554</v>
          </cell>
          <cell r="J140">
            <v>-50145.101041049667</v>
          </cell>
          <cell r="K140">
            <v>-164186.73942439881</v>
          </cell>
          <cell r="L140">
            <v>-116991.0300393238</v>
          </cell>
          <cell r="M140">
            <v>88633.051028939692</v>
          </cell>
          <cell r="N140">
            <v>99501.281783748724</v>
          </cell>
          <cell r="O140">
            <v>112481.56994213944</v>
          </cell>
          <cell r="P140">
            <v>115333.2602316126</v>
          </cell>
          <cell r="Q140">
            <v>121364.68999219264</v>
          </cell>
          <cell r="R140">
            <v>125949.2910516144</v>
          </cell>
          <cell r="S140">
            <v>128957.20994893744</v>
          </cell>
          <cell r="T140">
            <v>104174.25336412256</v>
          </cell>
          <cell r="U140">
            <v>145903.26841051108</v>
          </cell>
          <cell r="V140">
            <v>149578.38589610436</v>
          </cell>
          <cell r="W140">
            <v>152769.60051223767</v>
          </cell>
          <cell r="X140">
            <v>140677.21782348497</v>
          </cell>
          <cell r="Y140">
            <v>162443.50158830633</v>
          </cell>
          <cell r="Z140">
            <v>175208.30228440434</v>
          </cell>
          <cell r="AA140">
            <v>168397.60233190004</v>
          </cell>
        </row>
        <row r="141">
          <cell r="B141" t="str">
            <v>Majoração da COFINS</v>
          </cell>
        </row>
        <row r="142">
          <cell r="B142" t="str">
            <v>Fluxo de Caixa do Fator</v>
          </cell>
          <cell r="H142">
            <v>-365.01642433333313</v>
          </cell>
          <cell r="I142">
            <v>-1127.6515400000003</v>
          </cell>
          <cell r="J142">
            <v>-1161.4517669999996</v>
          </cell>
          <cell r="K142">
            <v>-1195.9743209999997</v>
          </cell>
          <cell r="L142">
            <v>-1287.1470118472223</v>
          </cell>
          <cell r="M142">
            <v>-1932.0372923251493</v>
          </cell>
          <cell r="N142">
            <v>-1637.5178683793852</v>
          </cell>
          <cell r="O142">
            <v>-1496.3578329999998</v>
          </cell>
          <cell r="P142">
            <v>-1540.5537799999997</v>
          </cell>
          <cell r="Q142">
            <v>-1585.9069509999995</v>
          </cell>
          <cell r="R142">
            <v>-1632.5810939999997</v>
          </cell>
          <cell r="S142">
            <v>-1680.8306080000002</v>
          </cell>
          <cell r="T142">
            <v>-1730.3732220000002</v>
          </cell>
          <cell r="U142">
            <v>-1781.5350920000001</v>
          </cell>
          <cell r="V142">
            <v>-1834.1584329999994</v>
          </cell>
          <cell r="W142">
            <v>-1888.3920519999995</v>
          </cell>
          <cell r="X142">
            <v>-1944.0756180000003</v>
          </cell>
          <cell r="Y142">
            <v>-2001.6153519999993</v>
          </cell>
          <cell r="Z142">
            <v>-2060.7888810000004</v>
          </cell>
          <cell r="AA142">
            <v>-2121.8567679999987</v>
          </cell>
        </row>
        <row r="143">
          <cell r="B143" t="str">
            <v>Somatoria com Projeto Original</v>
          </cell>
          <cell r="F143">
            <v>-5872.5873228488454</v>
          </cell>
          <cell r="G143">
            <v>0.20119834290630281</v>
          </cell>
          <cell r="H143">
            <v>-39594.734797367571</v>
          </cell>
          <cell r="I143">
            <v>-31035.863568162553</v>
          </cell>
          <cell r="J143">
            <v>-51306.552808049666</v>
          </cell>
          <cell r="K143">
            <v>-165382.7137453988</v>
          </cell>
          <cell r="L143">
            <v>-123477.91949848006</v>
          </cell>
          <cell r="M143">
            <v>86701.013736614535</v>
          </cell>
          <cell r="N143">
            <v>97863.763915369345</v>
          </cell>
          <cell r="O143">
            <v>110985.21210913944</v>
          </cell>
          <cell r="P143">
            <v>113792.7064516126</v>
          </cell>
          <cell r="Q143">
            <v>119778.78304119264</v>
          </cell>
          <cell r="R143">
            <v>124316.70995761441</v>
          </cell>
          <cell r="S143">
            <v>127276.37934093743</v>
          </cell>
          <cell r="T143">
            <v>102443.88014212257</v>
          </cell>
          <cell r="U143">
            <v>144121.73331851108</v>
          </cell>
          <cell r="V143">
            <v>147744.22746310435</v>
          </cell>
          <cell r="W143">
            <v>150881.20846023766</v>
          </cell>
          <cell r="X143">
            <v>138733.14220548497</v>
          </cell>
          <cell r="Y143">
            <v>160441.88623630634</v>
          </cell>
          <cell r="Z143">
            <v>173147.51340340433</v>
          </cell>
          <cell r="AA143">
            <v>166275.74556390004</v>
          </cell>
        </row>
        <row r="144">
          <cell r="B144" t="str">
            <v>Majoração do PIS</v>
          </cell>
        </row>
        <row r="145">
          <cell r="B145" t="str">
            <v>Fluxo de Caixa do Fator</v>
          </cell>
          <cell r="H145">
            <v>-1.1138928666666748</v>
          </cell>
          <cell r="I145">
            <v>-3.4411903500000287</v>
          </cell>
          <cell r="J145">
            <v>-3.5443167500000095</v>
          </cell>
          <cell r="K145">
            <v>-3.6497077499999091</v>
          </cell>
          <cell r="L145">
            <v>-346.24327491903955</v>
          </cell>
          <cell r="M145">
            <v>-370.4568192841565</v>
          </cell>
          <cell r="N145">
            <v>-44.516180459998218</v>
          </cell>
          <cell r="O145">
            <v>-4.5663917000000875</v>
          </cell>
          <cell r="P145">
            <v>-4.7011789500000347</v>
          </cell>
          <cell r="Q145">
            <v>-4.8395808500000728</v>
          </cell>
          <cell r="R145">
            <v>-4.9820764499999814</v>
          </cell>
          <cell r="S145">
            <v>-5.1292754500000504</v>
          </cell>
          <cell r="T145">
            <v>-5.2804810500000574</v>
          </cell>
          <cell r="U145">
            <v>-5.4366513500000222</v>
          </cell>
          <cell r="V145">
            <v>-5.5971766499999607</v>
          </cell>
          <cell r="W145">
            <v>-5.7626666500000079</v>
          </cell>
          <cell r="X145">
            <v>-5.9326858500000457</v>
          </cell>
          <cell r="Y145">
            <v>-6.108235900000059</v>
          </cell>
          <cell r="Z145">
            <v>-6.2887506500000292</v>
          </cell>
          <cell r="AA145">
            <v>-6.4752317499999412</v>
          </cell>
        </row>
        <row r="146">
          <cell r="B146" t="str">
            <v>Somatoria com Projeto Original</v>
          </cell>
          <cell r="F146">
            <v>-281.25966615177794</v>
          </cell>
          <cell r="G146">
            <v>0.20575591843717594</v>
          </cell>
          <cell r="H146">
            <v>-39230.832265900906</v>
          </cell>
          <cell r="I146">
            <v>-29911.653218512554</v>
          </cell>
          <cell r="J146">
            <v>-50148.645357799665</v>
          </cell>
          <cell r="K146">
            <v>-164190.38913214882</v>
          </cell>
          <cell r="L146">
            <v>-122537.01576155187</v>
          </cell>
          <cell r="M146">
            <v>88262.594209655537</v>
          </cell>
          <cell r="N146">
            <v>99456.765603288732</v>
          </cell>
          <cell r="O146">
            <v>112477.00355043943</v>
          </cell>
          <cell r="P146">
            <v>115328.5590526626</v>
          </cell>
          <cell r="Q146">
            <v>121359.85041134263</v>
          </cell>
          <cell r="R146">
            <v>125944.3089751644</v>
          </cell>
          <cell r="S146">
            <v>128952.08067348743</v>
          </cell>
          <cell r="T146">
            <v>104168.97288307257</v>
          </cell>
          <cell r="U146">
            <v>145897.83175916108</v>
          </cell>
          <cell r="V146">
            <v>149572.78871945437</v>
          </cell>
          <cell r="W146">
            <v>152763.83784558767</v>
          </cell>
          <cell r="X146">
            <v>140671.28513763496</v>
          </cell>
          <cell r="Y146">
            <v>162437.39335240633</v>
          </cell>
          <cell r="Z146">
            <v>175202.01353375433</v>
          </cell>
          <cell r="AA146">
            <v>168391.12710015004</v>
          </cell>
        </row>
        <row r="147">
          <cell r="B147" t="str">
            <v>Alteração da ISS-QN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-4391.1071375000001</v>
          </cell>
          <cell r="V148">
            <v>-9041.6265500000009</v>
          </cell>
          <cell r="W148">
            <v>-9308.9756450000004</v>
          </cell>
          <cell r="X148">
            <v>-9583.4699550000005</v>
          </cell>
          <cell r="Y148">
            <v>-9867.117470000001</v>
          </cell>
          <cell r="Z148">
            <v>-10158.819390000001</v>
          </cell>
          <cell r="AA148">
            <v>-10459.855415</v>
          </cell>
        </row>
        <row r="149">
          <cell r="B149" t="str">
            <v>Somatoria com Projeto Original</v>
          </cell>
          <cell r="F149">
            <v>-2600.6581380424582</v>
          </cell>
          <cell r="G149">
            <v>0.20381993215133618</v>
          </cell>
          <cell r="H149">
            <v>-39229.718373034237</v>
          </cell>
          <cell r="I149">
            <v>-29908.212028162554</v>
          </cell>
          <cell r="J149">
            <v>-50145.101041049667</v>
          </cell>
          <cell r="K149">
            <v>-164186.73942439881</v>
          </cell>
          <cell r="L149">
            <v>-122190.77248663284</v>
          </cell>
          <cell r="M149">
            <v>88633.051028939692</v>
          </cell>
          <cell r="N149">
            <v>99501.281783748724</v>
          </cell>
          <cell r="O149">
            <v>112481.56994213944</v>
          </cell>
          <cell r="P149">
            <v>115333.2602316126</v>
          </cell>
          <cell r="Q149">
            <v>121364.68999219264</v>
          </cell>
          <cell r="R149">
            <v>125949.2910516144</v>
          </cell>
          <cell r="S149">
            <v>128957.20994893744</v>
          </cell>
          <cell r="T149">
            <v>104174.25336412256</v>
          </cell>
          <cell r="U149">
            <v>141512.16127301109</v>
          </cell>
          <cell r="V149">
            <v>140536.75934610434</v>
          </cell>
          <cell r="W149">
            <v>143460.62486723767</v>
          </cell>
          <cell r="X149">
            <v>131093.74786848496</v>
          </cell>
          <cell r="Y149">
            <v>152576.38411830633</v>
          </cell>
          <cell r="Z149">
            <v>165049.48289440435</v>
          </cell>
          <cell r="AA149">
            <v>157937.74691690004</v>
          </cell>
        </row>
        <row r="150">
          <cell r="B150" t="str">
            <v>Despesas com a PMRV</v>
          </cell>
        </row>
        <row r="151">
          <cell r="B151" t="str">
            <v>Fluxo de Caixa do Fator</v>
          </cell>
          <cell r="H151">
            <v>-207.56353136168502</v>
          </cell>
          <cell r="I151">
            <v>-536.70364782000001</v>
          </cell>
          <cell r="J151">
            <v>-512.49327425102513</v>
          </cell>
          <cell r="K151">
            <v>-390.42060891595662</v>
          </cell>
          <cell r="L151">
            <v>-499.33547547878385</v>
          </cell>
          <cell r="M151">
            <v>-47.500371870791952</v>
          </cell>
          <cell r="N151">
            <v>-488.17069975879593</v>
          </cell>
          <cell r="O151">
            <v>-488.17069975879593</v>
          </cell>
          <cell r="P151">
            <v>-488.17069975879593</v>
          </cell>
          <cell r="Q151">
            <v>-488.17069975879593</v>
          </cell>
          <cell r="R151">
            <v>-235.17069975879593</v>
          </cell>
          <cell r="S151">
            <v>-488.17069975879593</v>
          </cell>
          <cell r="T151">
            <v>-488.17069975879593</v>
          </cell>
          <cell r="U151">
            <v>-488.17069975879593</v>
          </cell>
          <cell r="V151">
            <v>-488.17069975879593</v>
          </cell>
          <cell r="W151">
            <v>-235.17069975879593</v>
          </cell>
          <cell r="X151">
            <v>-492.34519975879596</v>
          </cell>
          <cell r="Y151">
            <v>-492.34519975879596</v>
          </cell>
          <cell r="Z151">
            <v>-492.34519975879596</v>
          </cell>
          <cell r="AA151">
            <v>-831.36519975879594</v>
          </cell>
        </row>
        <row r="152">
          <cell r="B152" t="str">
            <v>Somatoria com Projeto Original</v>
          </cell>
          <cell r="F152">
            <v>-1907.1040991544592</v>
          </cell>
          <cell r="G152">
            <v>0.20442664792195181</v>
          </cell>
          <cell r="H152">
            <v>-39437.281904395924</v>
          </cell>
          <cell r="I152">
            <v>-30444.915675982553</v>
          </cell>
          <cell r="J152">
            <v>-50657.594315300696</v>
          </cell>
          <cell r="K152">
            <v>-164577.16003331478</v>
          </cell>
          <cell r="L152">
            <v>-122690.10796211162</v>
          </cell>
          <cell r="M152">
            <v>88585.550657068903</v>
          </cell>
          <cell r="N152">
            <v>99013.111083989934</v>
          </cell>
          <cell r="O152">
            <v>111993.39924238065</v>
          </cell>
          <cell r="P152">
            <v>114845.08953185381</v>
          </cell>
          <cell r="Q152">
            <v>120876.51929243385</v>
          </cell>
          <cell r="R152">
            <v>125714.12035185561</v>
          </cell>
          <cell r="S152">
            <v>128469.03924917865</v>
          </cell>
          <cell r="T152">
            <v>103686.08266436377</v>
          </cell>
          <cell r="U152">
            <v>145415.09771075228</v>
          </cell>
          <cell r="V152">
            <v>149090.21519634555</v>
          </cell>
          <cell r="W152">
            <v>152534.42981247886</v>
          </cell>
          <cell r="X152">
            <v>140184.87262372617</v>
          </cell>
          <cell r="Y152">
            <v>161951.15638854753</v>
          </cell>
          <cell r="Z152">
            <v>174715.95708464555</v>
          </cell>
          <cell r="AA152">
            <v>167566.23713214125</v>
          </cell>
        </row>
        <row r="153">
          <cell r="B153" t="str">
            <v>Perda de Receita - Parcelamento Reajuste Tarifário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-3686.4297705310373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 t="str">
            <v>Somatoria com Projeto Original</v>
          </cell>
          <cell r="F155">
            <v>-1198.2596749111906</v>
          </cell>
          <cell r="G155">
            <v>0.20500501013984487</v>
          </cell>
          <cell r="H155">
            <v>-39229.718373034237</v>
          </cell>
          <cell r="I155">
            <v>-29908.212028162554</v>
          </cell>
          <cell r="J155">
            <v>-50145.101041049667</v>
          </cell>
          <cell r="K155">
            <v>-164186.73942439881</v>
          </cell>
          <cell r="L155">
            <v>-122190.77248663284</v>
          </cell>
          <cell r="M155">
            <v>84946.621258408661</v>
          </cell>
          <cell r="N155">
            <v>99501.281783748724</v>
          </cell>
          <cell r="O155">
            <v>112481.56994213944</v>
          </cell>
          <cell r="P155">
            <v>115333.2602316126</v>
          </cell>
          <cell r="Q155">
            <v>121364.68999219264</v>
          </cell>
          <cell r="R155">
            <v>125949.2910516144</v>
          </cell>
          <cell r="S155">
            <v>128957.20994893744</v>
          </cell>
          <cell r="T155">
            <v>104174.25336412256</v>
          </cell>
          <cell r="U155">
            <v>145903.26841051108</v>
          </cell>
          <cell r="V155">
            <v>149578.38589610436</v>
          </cell>
          <cell r="W155">
            <v>152769.60051223767</v>
          </cell>
          <cell r="X155">
            <v>140677.21782348497</v>
          </cell>
          <cell r="Y155">
            <v>162443.50158830633</v>
          </cell>
          <cell r="Z155">
            <v>175208.30228440434</v>
          </cell>
          <cell r="AA155">
            <v>168397.60233190004</v>
          </cell>
        </row>
        <row r="156">
          <cell r="B156" t="str">
            <v>1ª Adequação - Investimentos</v>
          </cell>
        </row>
        <row r="157">
          <cell r="B157" t="str">
            <v>Fluxo de Caixa do Fator</v>
          </cell>
          <cell r="H157">
            <v>32489.314749999998</v>
          </cell>
          <cell r="I157">
            <v>-33665.428480000002</v>
          </cell>
          <cell r="J157">
            <v>-94913.596050000036</v>
          </cell>
          <cell r="K157">
            <v>33325.821270000022</v>
          </cell>
          <cell r="L157">
            <v>83168.222569999998</v>
          </cell>
          <cell r="M157">
            <v>8852.0866999999998</v>
          </cell>
          <cell r="N157">
            <v>5352.4538499999999</v>
          </cell>
          <cell r="O157">
            <v>-5226.7782999999999</v>
          </cell>
          <cell r="P157">
            <v>-4642.7378999999983</v>
          </cell>
          <cell r="Q157">
            <v>-5610.6613200000011</v>
          </cell>
          <cell r="R157">
            <v>-2623.8730499999997</v>
          </cell>
          <cell r="S157">
            <v>4211.3567400000011</v>
          </cell>
          <cell r="T157">
            <v>17886.02893</v>
          </cell>
          <cell r="U157">
            <v>-5354.8308099999995</v>
          </cell>
          <cell r="V157">
            <v>1839.8130100000003</v>
          </cell>
          <cell r="W157">
            <v>-5211.6170000000002</v>
          </cell>
          <cell r="X157">
            <v>13558.89</v>
          </cell>
          <cell r="Y157">
            <v>1416.8767400000006</v>
          </cell>
          <cell r="Z157">
            <v>-28078.945299999999</v>
          </cell>
          <cell r="AA157">
            <v>-22107.001009999993</v>
          </cell>
        </row>
        <row r="158">
          <cell r="B158" t="str">
            <v>Somatoria com Projeto Original</v>
          </cell>
          <cell r="F158">
            <v>-106.34018766305778</v>
          </cell>
          <cell r="G158">
            <v>0.20590200808606335</v>
          </cell>
          <cell r="H158">
            <v>-6740.403623034239</v>
          </cell>
          <cell r="I158">
            <v>-63573.640508162556</v>
          </cell>
          <cell r="J158">
            <v>-145058.69709104969</v>
          </cell>
          <cell r="K158">
            <v>-130860.91815439879</v>
          </cell>
          <cell r="L158">
            <v>-39022.549916632837</v>
          </cell>
          <cell r="M158">
            <v>97485.137728939691</v>
          </cell>
          <cell r="N158">
            <v>104853.73563374873</v>
          </cell>
          <cell r="O158">
            <v>107254.79164213943</v>
          </cell>
          <cell r="P158">
            <v>110690.52233161261</v>
          </cell>
          <cell r="Q158">
            <v>115754.02867219264</v>
          </cell>
          <cell r="R158">
            <v>123325.41800161441</v>
          </cell>
          <cell r="S158">
            <v>133168.56668893743</v>
          </cell>
          <cell r="T158">
            <v>122060.28229412256</v>
          </cell>
          <cell r="U158">
            <v>140548.43760051107</v>
          </cell>
          <cell r="V158">
            <v>151418.19890610437</v>
          </cell>
          <cell r="W158">
            <v>147557.98351223767</v>
          </cell>
          <cell r="X158">
            <v>154236.10782348498</v>
          </cell>
          <cell r="Y158">
            <v>163860.37832830634</v>
          </cell>
          <cell r="Z158">
            <v>147129.35698440435</v>
          </cell>
          <cell r="AA158">
            <v>146290.60132190003</v>
          </cell>
        </row>
        <row r="159">
          <cell r="B159" t="str">
            <v>2ª Adequação - Investimentos</v>
          </cell>
        </row>
        <row r="160">
          <cell r="B160" t="str">
            <v>Fluxo de Caixa do Fator</v>
          </cell>
          <cell r="H160">
            <v>-0.35474999999769352</v>
          </cell>
          <cell r="I160">
            <v>-75.281520000002274</v>
          </cell>
          <cell r="J160">
            <v>5395.0160500000147</v>
          </cell>
          <cell r="K160">
            <v>5210.8387299999904</v>
          </cell>
          <cell r="L160">
            <v>4847.0974300000089</v>
          </cell>
          <cell r="M160">
            <v>2139.5332999999996</v>
          </cell>
          <cell r="N160">
            <v>-6973.6038499999995</v>
          </cell>
          <cell r="O160">
            <v>-7071.6217000000006</v>
          </cell>
          <cell r="P160">
            <v>0.51789999999823522</v>
          </cell>
          <cell r="Q160">
            <v>-7642.4486799999995</v>
          </cell>
          <cell r="R160">
            <v>-13429.516950000001</v>
          </cell>
          <cell r="S160">
            <v>-11654.12674</v>
          </cell>
          <cell r="T160">
            <v>-8091.4189300000007</v>
          </cell>
          <cell r="U160">
            <v>-977.44918999999993</v>
          </cell>
          <cell r="V160">
            <v>0.44699000000014166</v>
          </cell>
          <cell r="W160">
            <v>-0.18299999999999272</v>
          </cell>
          <cell r="X160">
            <v>0.55000000000063665</v>
          </cell>
          <cell r="Y160">
            <v>-0.55673999999999069</v>
          </cell>
          <cell r="Z160">
            <v>13430.0353</v>
          </cell>
          <cell r="AA160">
            <v>13429.591009999991</v>
          </cell>
        </row>
        <row r="161">
          <cell r="B161" t="str">
            <v>Somatoria com Projeto Original</v>
          </cell>
          <cell r="F161">
            <v>425.63401994992296</v>
          </cell>
          <cell r="G161">
            <v>0.20634547163225292</v>
          </cell>
          <cell r="H161">
            <v>-39230.073123034235</v>
          </cell>
          <cell r="I161">
            <v>-29983.493548162558</v>
          </cell>
          <cell r="J161">
            <v>-44750.084991049654</v>
          </cell>
          <cell r="K161">
            <v>-158975.90069439882</v>
          </cell>
          <cell r="L161">
            <v>-117343.67505663283</v>
          </cell>
          <cell r="M161">
            <v>90772.584328939687</v>
          </cell>
          <cell r="N161">
            <v>92527.677933748724</v>
          </cell>
          <cell r="O161">
            <v>105409.94824213944</v>
          </cell>
          <cell r="P161">
            <v>115333.77813161259</v>
          </cell>
          <cell r="Q161">
            <v>113722.24131219264</v>
          </cell>
          <cell r="R161">
            <v>112519.7741016144</v>
          </cell>
          <cell r="S161">
            <v>117303.08320893743</v>
          </cell>
          <cell r="T161">
            <v>96082.83443412256</v>
          </cell>
          <cell r="U161">
            <v>144925.81922051107</v>
          </cell>
          <cell r="V161">
            <v>149578.83288610436</v>
          </cell>
          <cell r="W161">
            <v>152769.41751223768</v>
          </cell>
          <cell r="X161">
            <v>140677.76782348496</v>
          </cell>
          <cell r="Y161">
            <v>162442.94484830633</v>
          </cell>
          <cell r="Z161">
            <v>188638.33758440433</v>
          </cell>
          <cell r="AA161">
            <v>181827.19334190004</v>
          </cell>
        </row>
        <row r="162">
          <cell r="B162" t="str">
            <v>3ª e 4ª Adequações - Investimentos</v>
          </cell>
        </row>
        <row r="163">
          <cell r="B163" t="str">
            <v>Fluxo de Caixa do Fator</v>
          </cell>
          <cell r="H163">
            <v>-579.61000000000115</v>
          </cell>
          <cell r="I163">
            <v>-1676.8576838401275</v>
          </cell>
          <cell r="J163">
            <v>951.76817721821158</v>
          </cell>
          <cell r="K163">
            <v>-964.47342669650493</v>
          </cell>
          <cell r="L163">
            <v>5380.6579997353529</v>
          </cell>
          <cell r="M163">
            <v>5163.6837382257972</v>
          </cell>
          <cell r="N163">
            <v>11244.893565044298</v>
          </cell>
          <cell r="O163">
            <v>901.66824203336705</v>
          </cell>
          <cell r="P163">
            <v>-11961.179701323388</v>
          </cell>
          <cell r="Q163">
            <v>-8280.5278338806293</v>
          </cell>
          <cell r="R163">
            <v>-15915.890367716973</v>
          </cell>
          <cell r="S163">
            <v>-15897.450750233285</v>
          </cell>
          <cell r="T163">
            <v>9867.2137542922865</v>
          </cell>
          <cell r="U163">
            <v>-661.73100193628557</v>
          </cell>
          <cell r="V163">
            <v>-2451.9007447029589</v>
          </cell>
          <cell r="W163">
            <v>5278.3714073770416</v>
          </cell>
          <cell r="X163">
            <v>4787.6068264645473</v>
          </cell>
          <cell r="Y163">
            <v>-1843.2677670652774</v>
          </cell>
          <cell r="Z163">
            <v>6909.346379808303</v>
          </cell>
          <cell r="AA163">
            <v>20493.13195296493</v>
          </cell>
        </row>
        <row r="164">
          <cell r="B164" t="str">
            <v>Somatoria com Projeto Original</v>
          </cell>
          <cell r="F164">
            <v>24.398397252539297</v>
          </cell>
          <cell r="G164">
            <v>0.20600677650322619</v>
          </cell>
          <cell r="H164">
            <v>-39809.328373034237</v>
          </cell>
          <cell r="I164">
            <v>-31585.069712002682</v>
          </cell>
          <cell r="J164">
            <v>-49193.332863831456</v>
          </cell>
          <cell r="K164">
            <v>-165151.2128510953</v>
          </cell>
          <cell r="L164">
            <v>-116810.11448689748</v>
          </cell>
          <cell r="M164">
            <v>93796.734767165486</v>
          </cell>
          <cell r="N164">
            <v>110746.17534879303</v>
          </cell>
          <cell r="O164">
            <v>113383.23818417281</v>
          </cell>
          <cell r="P164">
            <v>103372.08053028921</v>
          </cell>
          <cell r="Q164">
            <v>113084.16215831201</v>
          </cell>
          <cell r="R164">
            <v>110033.40068389743</v>
          </cell>
          <cell r="S164">
            <v>113059.75919870415</v>
          </cell>
          <cell r="T164">
            <v>114041.46711841485</v>
          </cell>
          <cell r="U164">
            <v>145241.5374085748</v>
          </cell>
          <cell r="V164">
            <v>147126.4851514014</v>
          </cell>
          <cell r="W164">
            <v>158047.97191961471</v>
          </cell>
          <cell r="X164">
            <v>145464.82464994953</v>
          </cell>
          <cell r="Y164">
            <v>160600.23382124107</v>
          </cell>
          <cell r="Z164">
            <v>182117.64866421264</v>
          </cell>
          <cell r="AA164">
            <v>188890.73428486497</v>
          </cell>
        </row>
        <row r="165">
          <cell r="B165" t="str">
            <v>Compartimentação de Túneis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-9830.34</v>
          </cell>
          <cell r="M166">
            <v>225.36487934196433</v>
          </cell>
          <cell r="N166">
            <v>225.36487934196433</v>
          </cell>
          <cell r="O166">
            <v>225.36487934196433</v>
          </cell>
          <cell r="P166">
            <v>225.36487934196433</v>
          </cell>
          <cell r="Q166">
            <v>225.36487934196433</v>
          </cell>
          <cell r="R166">
            <v>225.36487934196433</v>
          </cell>
          <cell r="S166">
            <v>225.36487934196433</v>
          </cell>
          <cell r="T166">
            <v>-5243.1951206580361</v>
          </cell>
          <cell r="U166">
            <v>-4995.138673340708</v>
          </cell>
          <cell r="V166">
            <v>762.82051519617505</v>
          </cell>
          <cell r="W166">
            <v>762.82051519617505</v>
          </cell>
          <cell r="X166">
            <v>762.82051519617505</v>
          </cell>
          <cell r="Y166">
            <v>762.82051519617505</v>
          </cell>
          <cell r="Z166">
            <v>762.82051519617505</v>
          </cell>
          <cell r="AA166">
            <v>762.82051519617505</v>
          </cell>
        </row>
        <row r="167">
          <cell r="B167" t="str">
            <v>Somatoria com Projeto Original</v>
          </cell>
          <cell r="F167">
            <v>-4180.8647974701216</v>
          </cell>
          <cell r="G167">
            <v>0.20257901029251171</v>
          </cell>
          <cell r="H167">
            <v>-39229.718373034237</v>
          </cell>
          <cell r="I167">
            <v>-29908.212028162554</v>
          </cell>
          <cell r="J167">
            <v>-50145.101041049667</v>
          </cell>
          <cell r="K167">
            <v>-164186.73942439881</v>
          </cell>
          <cell r="L167">
            <v>-132021.11248663283</v>
          </cell>
          <cell r="M167">
            <v>88858.415908281662</v>
          </cell>
          <cell r="N167">
            <v>99726.646663090694</v>
          </cell>
          <cell r="O167">
            <v>112706.93482148141</v>
          </cell>
          <cell r="P167">
            <v>115558.62511095457</v>
          </cell>
          <cell r="Q167">
            <v>121590.05487153461</v>
          </cell>
          <cell r="R167">
            <v>126174.65593095637</v>
          </cell>
          <cell r="S167">
            <v>129182.57482827941</v>
          </cell>
          <cell r="T167">
            <v>98931.058243464518</v>
          </cell>
          <cell r="U167">
            <v>140908.12973717038</v>
          </cell>
          <cell r="V167">
            <v>150341.20641130055</v>
          </cell>
          <cell r="W167">
            <v>153532.42102743385</v>
          </cell>
          <cell r="X167">
            <v>141440.03833868116</v>
          </cell>
          <cell r="Y167">
            <v>163206.32210350252</v>
          </cell>
          <cell r="Z167">
            <v>175971.12279960053</v>
          </cell>
          <cell r="AA167">
            <v>169160.42284709623</v>
          </cell>
        </row>
        <row r="168">
          <cell r="B168" t="str">
            <v>Equipamentos - Ampliação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-2627.6819264577266</v>
          </cell>
          <cell r="L169">
            <v>-9605.4885108624858</v>
          </cell>
          <cell r="M169">
            <v>615.97888367940379</v>
          </cell>
          <cell r="N169">
            <v>832.22396348003895</v>
          </cell>
          <cell r="O169">
            <v>832.22396348003895</v>
          </cell>
          <cell r="P169">
            <v>832.22396348003895</v>
          </cell>
          <cell r="Q169">
            <v>658.79695633382903</v>
          </cell>
          <cell r="R169">
            <v>13.388532145255084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-4139.9069405042419</v>
          </cell>
          <cell r="G170">
            <v>0.2026286780235434</v>
          </cell>
          <cell r="H170">
            <v>-39229.718373034237</v>
          </cell>
          <cell r="I170">
            <v>-29908.212028162554</v>
          </cell>
          <cell r="J170">
            <v>-50145.101041049667</v>
          </cell>
          <cell r="K170">
            <v>-166814.42135085654</v>
          </cell>
          <cell r="L170">
            <v>-131796.26099749532</v>
          </cell>
          <cell r="M170">
            <v>89249.029912619095</v>
          </cell>
          <cell r="N170">
            <v>100333.50574722876</v>
          </cell>
          <cell r="O170">
            <v>113313.79390561947</v>
          </cell>
          <cell r="P170">
            <v>116165.48419509263</v>
          </cell>
          <cell r="Q170">
            <v>122023.48694852646</v>
          </cell>
          <cell r="R170">
            <v>125962.67958375966</v>
          </cell>
          <cell r="S170">
            <v>128957.20994893744</v>
          </cell>
          <cell r="T170">
            <v>104174.25336412256</v>
          </cell>
          <cell r="U170">
            <v>145903.26841051108</v>
          </cell>
          <cell r="V170">
            <v>149578.38589610436</v>
          </cell>
          <cell r="W170">
            <v>152769.60051223767</v>
          </cell>
          <cell r="X170">
            <v>140677.21782348497</v>
          </cell>
          <cell r="Y170">
            <v>162443.50158830633</v>
          </cell>
          <cell r="Z170">
            <v>175208.30228440434</v>
          </cell>
          <cell r="AA170">
            <v>168397.60233190004</v>
          </cell>
        </row>
        <row r="171">
          <cell r="B171" t="str">
            <v>7ª Adequação de Investimentos</v>
          </cell>
        </row>
        <row r="172">
          <cell r="B172" t="str">
            <v>Fluxo de Caixa do Fator</v>
          </cell>
          <cell r="H172">
            <v>-287.12651345919033</v>
          </cell>
          <cell r="I172">
            <v>-33.902000000000001</v>
          </cell>
          <cell r="J172">
            <v>-33.902000000000001</v>
          </cell>
          <cell r="K172">
            <v>-33.902000000000001</v>
          </cell>
          <cell r="L172">
            <v>-33.902000000000001</v>
          </cell>
          <cell r="M172">
            <v>-286.90852390945838</v>
          </cell>
          <cell r="N172">
            <v>-33.902000000000001</v>
          </cell>
          <cell r="O172">
            <v>8403.3837250000015</v>
          </cell>
          <cell r="P172">
            <v>14924.766817562499</v>
          </cell>
          <cell r="Q172">
            <v>16098.9741173125</v>
          </cell>
          <cell r="R172">
            <v>8082.0915814125001</v>
          </cell>
          <cell r="S172">
            <v>-2652.4117645875035</v>
          </cell>
          <cell r="T172">
            <v>-16924.79386359375</v>
          </cell>
          <cell r="U172">
            <v>-767.01734742946485</v>
          </cell>
          <cell r="V172">
            <v>-767.01496742946495</v>
          </cell>
          <cell r="W172">
            <v>-1087.818937429462</v>
          </cell>
          <cell r="X172">
            <v>-834.83115742946268</v>
          </cell>
          <cell r="Y172">
            <v>-5602.4509774294647</v>
          </cell>
          <cell r="Z172">
            <v>-13089.393137279463</v>
          </cell>
          <cell r="AA172">
            <v>-6307.7189522794652</v>
          </cell>
        </row>
        <row r="173">
          <cell r="B173" t="str">
            <v>Somatoria com Projeto Original</v>
          </cell>
          <cell r="F173">
            <v>5067.2028038068056</v>
          </cell>
          <cell r="G173">
            <v>0.21016376800672076</v>
          </cell>
          <cell r="H173">
            <v>-39516.844886493425</v>
          </cell>
          <cell r="I173">
            <v>-29942.114028162552</v>
          </cell>
          <cell r="J173">
            <v>-50179.003041049669</v>
          </cell>
          <cell r="K173">
            <v>-164220.64142439881</v>
          </cell>
          <cell r="L173">
            <v>-122224.67448663284</v>
          </cell>
          <cell r="M173">
            <v>88346.142505030235</v>
          </cell>
          <cell r="N173">
            <v>99467.379783748722</v>
          </cell>
          <cell r="O173">
            <v>120884.95366713945</v>
          </cell>
          <cell r="P173">
            <v>130258.0270491751</v>
          </cell>
          <cell r="Q173">
            <v>137463.66410950513</v>
          </cell>
          <cell r="R173">
            <v>134031.38263302689</v>
          </cell>
          <cell r="S173">
            <v>126304.79818434993</v>
          </cell>
          <cell r="T173">
            <v>87249.459500528814</v>
          </cell>
          <cell r="U173">
            <v>145136.25106308161</v>
          </cell>
          <cell r="V173">
            <v>148811.37092867491</v>
          </cell>
          <cell r="W173">
            <v>151681.78157480821</v>
          </cell>
          <cell r="X173">
            <v>139842.38666605551</v>
          </cell>
          <cell r="Y173">
            <v>156841.05061087687</v>
          </cell>
          <cell r="Z173">
            <v>162118.90914712488</v>
          </cell>
          <cell r="AA173">
            <v>162089.88337962056</v>
          </cell>
        </row>
        <row r="174">
          <cell r="B174">
            <v>0</v>
          </cell>
        </row>
        <row r="175">
          <cell r="B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>
            <v>0</v>
          </cell>
          <cell r="F176">
            <v>1.6063392582988022E-10</v>
          </cell>
          <cell r="G176">
            <v>0.20598665865139795</v>
          </cell>
          <cell r="H176">
            <v>-39229.718373034237</v>
          </cell>
          <cell r="I176">
            <v>-29908.212028162554</v>
          </cell>
          <cell r="J176">
            <v>-50145.101041049667</v>
          </cell>
          <cell r="K176">
            <v>-164186.73942439881</v>
          </cell>
          <cell r="L176">
            <v>-122190.77248663284</v>
          </cell>
          <cell r="M176">
            <v>88633.051028939692</v>
          </cell>
          <cell r="N176">
            <v>99501.281783748724</v>
          </cell>
          <cell r="O176">
            <v>112481.56994213944</v>
          </cell>
          <cell r="P176">
            <v>115333.2602316126</v>
          </cell>
          <cell r="Q176">
            <v>121364.68999219264</v>
          </cell>
          <cell r="R176">
            <v>125949.2910516144</v>
          </cell>
          <cell r="S176">
            <v>128957.20994893744</v>
          </cell>
          <cell r="T176">
            <v>104174.25336412256</v>
          </cell>
          <cell r="U176">
            <v>145903.26841051108</v>
          </cell>
          <cell r="V176">
            <v>149578.38589610436</v>
          </cell>
          <cell r="W176">
            <v>152769.60051223767</v>
          </cell>
          <cell r="X176">
            <v>140677.21782348497</v>
          </cell>
          <cell r="Y176">
            <v>162443.50158830633</v>
          </cell>
          <cell r="Z176">
            <v>175208.30228440434</v>
          </cell>
          <cell r="AA176">
            <v>168397.60233190004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1.6063392582988022E-10</v>
          </cell>
          <cell r="G179">
            <v>0.20598665865139795</v>
          </cell>
          <cell r="H179">
            <v>-39229.718373034237</v>
          </cell>
          <cell r="I179">
            <v>-29908.212028162554</v>
          </cell>
          <cell r="J179">
            <v>-50145.101041049667</v>
          </cell>
          <cell r="K179">
            <v>-164186.73942439881</v>
          </cell>
          <cell r="L179">
            <v>-122190.77248663284</v>
          </cell>
          <cell r="M179">
            <v>88633.051028939692</v>
          </cell>
          <cell r="N179">
            <v>99501.281783748724</v>
          </cell>
          <cell r="O179">
            <v>112481.56994213944</v>
          </cell>
          <cell r="P179">
            <v>115333.2602316126</v>
          </cell>
          <cell r="Q179">
            <v>121364.68999219264</v>
          </cell>
          <cell r="R179">
            <v>125949.2910516144</v>
          </cell>
          <cell r="S179">
            <v>128957.20994893744</v>
          </cell>
          <cell r="T179">
            <v>104174.25336412256</v>
          </cell>
          <cell r="U179">
            <v>145903.26841051108</v>
          </cell>
          <cell r="V179">
            <v>149578.38589610436</v>
          </cell>
          <cell r="W179">
            <v>152769.60051223767</v>
          </cell>
          <cell r="X179">
            <v>140677.21782348497</v>
          </cell>
          <cell r="Y179">
            <v>162443.50158830633</v>
          </cell>
          <cell r="Z179">
            <v>175208.30228440434</v>
          </cell>
          <cell r="AA179">
            <v>168397.60233190004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1.6063392582988022E-10</v>
          </cell>
          <cell r="G182">
            <v>0.20598665865139795</v>
          </cell>
          <cell r="H182">
            <v>-39229.718373034237</v>
          </cell>
          <cell r="I182">
            <v>-29908.212028162554</v>
          </cell>
          <cell r="J182">
            <v>-50145.101041049667</v>
          </cell>
          <cell r="K182">
            <v>-164186.73942439881</v>
          </cell>
          <cell r="L182">
            <v>-122190.77248663284</v>
          </cell>
          <cell r="M182">
            <v>88633.051028939692</v>
          </cell>
          <cell r="N182">
            <v>99501.281783748724</v>
          </cell>
          <cell r="O182">
            <v>112481.56994213944</v>
          </cell>
          <cell r="P182">
            <v>115333.2602316126</v>
          </cell>
          <cell r="Q182">
            <v>121364.68999219264</v>
          </cell>
          <cell r="R182">
            <v>125949.2910516144</v>
          </cell>
          <cell r="S182">
            <v>128957.20994893744</v>
          </cell>
          <cell r="T182">
            <v>104174.25336412256</v>
          </cell>
          <cell r="U182">
            <v>145903.26841051108</v>
          </cell>
          <cell r="V182">
            <v>149578.38589610436</v>
          </cell>
          <cell r="W182">
            <v>152769.60051223767</v>
          </cell>
          <cell r="X182">
            <v>140677.21782348497</v>
          </cell>
          <cell r="Y182">
            <v>162443.50158830633</v>
          </cell>
          <cell r="Z182">
            <v>175208.30228440434</v>
          </cell>
          <cell r="AA182">
            <v>168397.60233190004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31048.529637979125</v>
          </cell>
          <cell r="I184">
            <v>-37119.266062010138</v>
          </cell>
          <cell r="J184">
            <v>-90278.203180782832</v>
          </cell>
          <cell r="K184">
            <v>33320.558009179826</v>
          </cell>
          <cell r="L184">
            <v>76993.264173936856</v>
          </cell>
          <cell r="M184">
            <v>10673.31472332657</v>
          </cell>
          <cell r="N184">
            <v>8477.2256592681224</v>
          </cell>
          <cell r="O184">
            <v>-3924.8541146034222</v>
          </cell>
          <cell r="P184">
            <v>-2654.4696996476832</v>
          </cell>
          <cell r="Q184">
            <v>-6629.4191125011312</v>
          </cell>
          <cell r="R184">
            <v>-25521.169245026056</v>
          </cell>
          <cell r="S184">
            <v>-27941.39821868762</v>
          </cell>
          <cell r="T184">
            <v>-4729.9896327682964</v>
          </cell>
          <cell r="U184">
            <v>-19422.416603315254</v>
          </cell>
          <cell r="V184">
            <v>-11985.388056345044</v>
          </cell>
          <cell r="W184">
            <v>-11696.728078265041</v>
          </cell>
          <cell r="X184">
            <v>6249.212725622463</v>
          </cell>
          <cell r="Y184">
            <v>-17633.764486957363</v>
          </cell>
          <cell r="Z184">
            <v>-32784.378463683788</v>
          </cell>
          <cell r="AA184">
            <v>-7148.7290986271573</v>
          </cell>
        </row>
        <row r="185">
          <cell r="B185" t="str">
            <v>Somatoria com Projeto Original</v>
          </cell>
          <cell r="F185">
            <v>-12731.439920787421</v>
          </cell>
          <cell r="G185">
            <v>0.19560116118791618</v>
          </cell>
          <cell r="H185">
            <v>-8181.1887350551115</v>
          </cell>
          <cell r="I185">
            <v>-67027.478090172692</v>
          </cell>
          <cell r="J185">
            <v>-140423.30422183248</v>
          </cell>
          <cell r="K185">
            <v>-130866.18141521898</v>
          </cell>
          <cell r="L185">
            <v>-45197.50831269598</v>
          </cell>
          <cell r="M185">
            <v>99306.365752266254</v>
          </cell>
          <cell r="N185">
            <v>107978.50744301685</v>
          </cell>
          <cell r="O185">
            <v>108556.71582753601</v>
          </cell>
          <cell r="P185">
            <v>112678.79053196491</v>
          </cell>
          <cell r="Q185">
            <v>114735.27087969151</v>
          </cell>
          <cell r="R185">
            <v>100428.12180658834</v>
          </cell>
          <cell r="S185">
            <v>101015.81173024981</v>
          </cell>
          <cell r="T185">
            <v>99444.263731354265</v>
          </cell>
          <cell r="U185">
            <v>126480.85180719582</v>
          </cell>
          <cell r="V185">
            <v>137592.99783975931</v>
          </cell>
          <cell r="W185">
            <v>141072.87243397263</v>
          </cell>
          <cell r="X185">
            <v>146926.43054910743</v>
          </cell>
          <cell r="Y185">
            <v>144809.73710134896</v>
          </cell>
          <cell r="Z185">
            <v>142423.92382072055</v>
          </cell>
          <cell r="AA185">
            <v>161248.87323327287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161137.82999999999</v>
          </cell>
          <cell r="H191">
            <v>165935.56349999999</v>
          </cell>
          <cell r="I191">
            <v>170907.5655</v>
          </cell>
          <cell r="J191">
            <v>175990.13250000001</v>
          </cell>
          <cell r="K191">
            <v>189401.81722222219</v>
          </cell>
          <cell r="L191">
            <v>201852.55016418584</v>
          </cell>
          <cell r="M191">
            <v>213904.152</v>
          </cell>
          <cell r="N191">
            <v>220192.73850000001</v>
          </cell>
          <cell r="O191">
            <v>226693.46699999998</v>
          </cell>
          <cell r="P191">
            <v>233367.19349999999</v>
          </cell>
          <cell r="Q191">
            <v>240236.86050000001</v>
          </cell>
          <cell r="R191">
            <v>247335.18600000002</v>
          </cell>
          <cell r="S191">
            <v>254627.74050000004</v>
          </cell>
          <cell r="T191">
            <v>262156.70250000001</v>
          </cell>
          <cell r="U191">
            <v>269898.22650000005</v>
          </cell>
          <cell r="V191">
            <v>277877.61749999999</v>
          </cell>
          <cell r="W191">
            <v>286077.32999999996</v>
          </cell>
          <cell r="X191">
            <v>294542.16749999998</v>
          </cell>
          <cell r="Y191">
            <v>303247.08750000002</v>
          </cell>
          <cell r="Z191">
            <v>312238.2795</v>
          </cell>
          <cell r="AA191">
            <v>4707620.2078864081</v>
          </cell>
        </row>
        <row r="192">
          <cell r="B192" t="str">
            <v>1.1 - Operacionais    (1.1.1 + 1.1.2)</v>
          </cell>
          <cell r="G192">
            <v>161137.82999999999</v>
          </cell>
          <cell r="H192">
            <v>165935.56349999999</v>
          </cell>
          <cell r="I192">
            <v>170907.5655</v>
          </cell>
          <cell r="J192">
            <v>175990.13250000001</v>
          </cell>
          <cell r="K192">
            <v>189401.81722222219</v>
          </cell>
          <cell r="L192">
            <v>201852.55016418584</v>
          </cell>
          <cell r="M192">
            <v>213904.152</v>
          </cell>
          <cell r="N192">
            <v>220192.73850000001</v>
          </cell>
          <cell r="O192">
            <v>226693.46699999998</v>
          </cell>
          <cell r="P192">
            <v>233367.19349999999</v>
          </cell>
          <cell r="Q192">
            <v>240236.86050000001</v>
          </cell>
          <cell r="R192">
            <v>247335.18600000002</v>
          </cell>
          <cell r="S192">
            <v>254627.74050000004</v>
          </cell>
          <cell r="T192">
            <v>262156.70250000001</v>
          </cell>
          <cell r="U192">
            <v>269898.22650000005</v>
          </cell>
          <cell r="V192">
            <v>277877.61749999999</v>
          </cell>
          <cell r="W192">
            <v>286077.32999999996</v>
          </cell>
          <cell r="X192">
            <v>294542.16749999998</v>
          </cell>
          <cell r="Y192">
            <v>303247.08750000002</v>
          </cell>
          <cell r="Z192">
            <v>312238.2795</v>
          </cell>
          <cell r="AA192">
            <v>4707620.2078864081</v>
          </cell>
        </row>
        <row r="193">
          <cell r="B193" t="str">
            <v>1.1.1 - Receitas de  Pedágios    (Transp. Qd.2.1.1.2)</v>
          </cell>
          <cell r="G193">
            <v>153464.59999999998</v>
          </cell>
          <cell r="H193">
            <v>158033.87</v>
          </cell>
          <cell r="I193">
            <v>162769.10999999999</v>
          </cell>
          <cell r="J193">
            <v>167609.65</v>
          </cell>
          <cell r="K193">
            <v>180772.37222222218</v>
          </cell>
          <cell r="L193">
            <v>191958.16666418585</v>
          </cell>
          <cell r="M193">
            <v>203718.24</v>
          </cell>
          <cell r="N193">
            <v>209707.37</v>
          </cell>
          <cell r="O193">
            <v>215898.53999999998</v>
          </cell>
          <cell r="P193">
            <v>222254.47</v>
          </cell>
          <cell r="Q193">
            <v>228797.01</v>
          </cell>
          <cell r="R193">
            <v>235557.32</v>
          </cell>
          <cell r="S193">
            <v>242502.61000000004</v>
          </cell>
          <cell r="T193">
            <v>249673.05000000002</v>
          </cell>
          <cell r="U193">
            <v>257045.93000000002</v>
          </cell>
          <cell r="V193">
            <v>264645.34999999998</v>
          </cell>
          <cell r="W193">
            <v>272454.59999999998</v>
          </cell>
          <cell r="X193">
            <v>280516.34999999998</v>
          </cell>
          <cell r="Y193">
            <v>288806.75</v>
          </cell>
          <cell r="Z193">
            <v>297369.78999999998</v>
          </cell>
          <cell r="AA193">
            <v>4483555.1488864077</v>
          </cell>
        </row>
        <row r="194">
          <cell r="B194" t="str">
            <v>1.1.2 - Outras Receitas Operacionais    (calculado 2.1.2.)</v>
          </cell>
          <cell r="G194">
            <v>7673.23</v>
          </cell>
          <cell r="H194">
            <v>7901.6935000000003</v>
          </cell>
          <cell r="I194">
            <v>8138.4555</v>
          </cell>
          <cell r="J194">
            <v>8380.4825000000001</v>
          </cell>
          <cell r="K194">
            <v>8629.4449999999979</v>
          </cell>
          <cell r="L194">
            <v>9894.3835000000017</v>
          </cell>
          <cell r="M194">
            <v>10185.912</v>
          </cell>
          <cell r="N194">
            <v>10485.3685</v>
          </cell>
          <cell r="O194">
            <v>10794.927</v>
          </cell>
          <cell r="P194">
            <v>11112.7235</v>
          </cell>
          <cell r="Q194">
            <v>11439.8505</v>
          </cell>
          <cell r="R194">
            <v>11777.866000000002</v>
          </cell>
          <cell r="S194">
            <v>12125.130500000003</v>
          </cell>
          <cell r="T194">
            <v>12483.652500000002</v>
          </cell>
          <cell r="U194">
            <v>12852.296500000002</v>
          </cell>
          <cell r="V194">
            <v>13232.2675</v>
          </cell>
          <cell r="W194">
            <v>13622.73</v>
          </cell>
          <cell r="X194">
            <v>14025.817499999999</v>
          </cell>
          <cell r="Y194">
            <v>14440.337500000001</v>
          </cell>
          <cell r="Z194">
            <v>14868.4895</v>
          </cell>
          <cell r="AA194">
            <v>224065.05899999998</v>
          </cell>
        </row>
        <row r="195">
          <cell r="B195" t="str">
            <v>2 -  DEDUÇÕES DA RECEITA    (2.1)</v>
          </cell>
          <cell r="G195">
            <v>5218.498493395924</v>
          </cell>
          <cell r="H195">
            <v>6154.0753527334191</v>
          </cell>
          <cell r="I195">
            <v>6267.8506107499998</v>
          </cell>
          <cell r="J195">
            <v>6454.2221362499995</v>
          </cell>
          <cell r="K195">
            <v>7458.1284168557377</v>
          </cell>
          <cell r="L195">
            <v>8785.3069720812327</v>
          </cell>
          <cell r="M195">
            <v>8178.9586083572885</v>
          </cell>
          <cell r="N195">
            <v>8075.2929802500003</v>
          </cell>
          <cell r="O195">
            <v>8313.7275604999995</v>
          </cell>
          <cell r="P195">
            <v>8558.4791827499994</v>
          </cell>
          <cell r="Q195">
            <v>8810.4009382500008</v>
          </cell>
          <cell r="R195">
            <v>9070.7404640000004</v>
          </cell>
          <cell r="S195">
            <v>9338.1630382500007</v>
          </cell>
          <cell r="T195">
            <v>16168.165871250003</v>
          </cell>
          <cell r="U195">
            <v>23393.171897249998</v>
          </cell>
          <cell r="V195">
            <v>24084.84695875</v>
          </cell>
          <cell r="W195">
            <v>24795.195899999999</v>
          </cell>
          <cell r="X195">
            <v>25529.010808750001</v>
          </cell>
          <cell r="Y195">
            <v>26283.655313750001</v>
          </cell>
          <cell r="Z195">
            <v>27062.653831749998</v>
          </cell>
          <cell r="AA195">
            <v>268000.54533592361</v>
          </cell>
        </row>
        <row r="196">
          <cell r="B196" t="str">
            <v>2.1 - Tributos sobre Faturamento    (2.1.1+ .... + 2.1.4)</v>
          </cell>
          <cell r="G196">
            <v>5218.498493395924</v>
          </cell>
          <cell r="H196">
            <v>6154.0753527334191</v>
          </cell>
          <cell r="I196">
            <v>6267.8506107499998</v>
          </cell>
          <cell r="J196">
            <v>6454.2221362499995</v>
          </cell>
          <cell r="K196">
            <v>7458.1284168557377</v>
          </cell>
          <cell r="L196">
            <v>8785.3069720812327</v>
          </cell>
          <cell r="M196">
            <v>8178.9586083572885</v>
          </cell>
          <cell r="N196">
            <v>8075.2929802500003</v>
          </cell>
          <cell r="O196">
            <v>8313.7275604999995</v>
          </cell>
          <cell r="P196">
            <v>8558.4791827499994</v>
          </cell>
          <cell r="Q196">
            <v>8810.4009382500008</v>
          </cell>
          <cell r="R196">
            <v>9070.7404640000004</v>
          </cell>
          <cell r="S196">
            <v>9338.1630382500007</v>
          </cell>
          <cell r="T196">
            <v>16168.165871250003</v>
          </cell>
          <cell r="U196">
            <v>23393.171897249998</v>
          </cell>
          <cell r="V196">
            <v>24084.84695875</v>
          </cell>
          <cell r="W196">
            <v>24795.195899999999</v>
          </cell>
          <cell r="X196">
            <v>25529.010808750001</v>
          </cell>
          <cell r="Y196">
            <v>26283.655313750001</v>
          </cell>
          <cell r="Z196">
            <v>27062.653831749998</v>
          </cell>
          <cell r="AA196">
            <v>268000.54533592361</v>
          </cell>
        </row>
        <row r="197">
          <cell r="B197" t="str">
            <v>2.1.1 - I.S.S    (transp. Qd  1.3.)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6553.8912500000006</v>
          </cell>
          <cell r="U197">
            <v>13494.965</v>
          </cell>
          <cell r="V197">
            <v>13893.9935</v>
          </cell>
          <cell r="W197">
            <v>14303.6865</v>
          </cell>
          <cell r="X197">
            <v>14727.041000000001</v>
          </cell>
          <cell r="Y197">
            <v>15162.417000000001</v>
          </cell>
          <cell r="Z197">
            <v>15611.7245</v>
          </cell>
          <cell r="AA197">
            <v>93747.71875</v>
          </cell>
        </row>
        <row r="198">
          <cell r="B198" t="str">
            <v>2.1.2 - Cofins    (transp. Qd 1.3.)</v>
          </cell>
          <cell r="G198">
            <v>3767.557233333333</v>
          </cell>
          <cell r="H198">
            <v>5001.7732699999997</v>
          </cell>
          <cell r="I198">
            <v>5151.6614099999997</v>
          </cell>
          <cell r="J198">
            <v>5304.8389499999994</v>
          </cell>
          <cell r="K198">
            <v>5709.9696347222216</v>
          </cell>
          <cell r="L198">
            <v>6920.3447702167759</v>
          </cell>
          <cell r="M198">
            <v>6722.1395599692314</v>
          </cell>
          <cell r="N198">
            <v>6637.2246699999996</v>
          </cell>
          <cell r="O198">
            <v>6833.2033399999991</v>
          </cell>
          <cell r="P198">
            <v>7034.369169999999</v>
          </cell>
          <cell r="Q198">
            <v>7241.4254099999998</v>
          </cell>
          <cell r="R198">
            <v>7455.4061200000006</v>
          </cell>
          <cell r="S198">
            <v>7675.2014100000006</v>
          </cell>
          <cell r="T198">
            <v>7902.1416500000005</v>
          </cell>
          <cell r="U198">
            <v>8135.5144300000002</v>
          </cell>
          <cell r="V198">
            <v>8376.0479500000001</v>
          </cell>
          <cell r="W198">
            <v>8623.152</v>
          </cell>
          <cell r="X198">
            <v>8878.3289499999992</v>
          </cell>
          <cell r="Y198">
            <v>9140.7460500000016</v>
          </cell>
          <cell r="Z198">
            <v>9411.715989999997</v>
          </cell>
          <cell r="AA198">
            <v>141922.76196824154</v>
          </cell>
        </row>
        <row r="199">
          <cell r="B199" t="str">
            <v>2.1.3 - Pis / Pasep    (transp. Qd 1.3.)</v>
          </cell>
          <cell r="G199">
            <v>1049.0584216666666</v>
          </cell>
          <cell r="H199">
            <v>1083.71726775</v>
          </cell>
          <cell r="I199">
            <v>1116.1892007500001</v>
          </cell>
          <cell r="J199">
            <v>1149.3831862499999</v>
          </cell>
          <cell r="K199">
            <v>1748.1587821335165</v>
          </cell>
          <cell r="L199">
            <v>1864.9622018644563</v>
          </cell>
          <cell r="M199">
            <v>1456.8190483880571</v>
          </cell>
          <cell r="N199">
            <v>1438.0683102500002</v>
          </cell>
          <cell r="O199">
            <v>1480.5242204999997</v>
          </cell>
          <cell r="P199">
            <v>1524.1100127499999</v>
          </cell>
          <cell r="Q199">
            <v>1568.97552825</v>
          </cell>
          <cell r="R199">
            <v>1615.3343440000001</v>
          </cell>
          <cell r="S199">
            <v>1662.9616282500003</v>
          </cell>
          <cell r="T199">
            <v>1712.1329712500001</v>
          </cell>
          <cell r="U199">
            <v>1762.6924672500002</v>
          </cell>
          <cell r="V199">
            <v>1814.8055087499999</v>
          </cell>
          <cell r="W199">
            <v>1868.3573999999996</v>
          </cell>
          <cell r="X199">
            <v>1923.6408587499998</v>
          </cell>
          <cell r="Y199">
            <v>1980.4922637500001</v>
          </cell>
          <cell r="Z199">
            <v>2039.2133417499999</v>
          </cell>
          <cell r="AA199">
            <v>31859.596964302695</v>
          </cell>
        </row>
        <row r="200">
          <cell r="B200" t="str">
            <v>2.1.4 - CPMF    (transp Qd 1.3.)</v>
          </cell>
          <cell r="G200">
            <v>401.88283839592401</v>
          </cell>
          <cell r="H200">
            <v>68.584814983419506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470.46765337934352</v>
          </cell>
        </row>
        <row r="201">
          <cell r="B201" t="str">
            <v>3 -  RECEITA LIQUIDA    (1 - 2)</v>
          </cell>
          <cell r="G201">
            <v>155919.33150660407</v>
          </cell>
          <cell r="H201">
            <v>159781.48814726656</v>
          </cell>
          <cell r="I201">
            <v>164639.71488925</v>
          </cell>
          <cell r="J201">
            <v>169535.91036375001</v>
          </cell>
          <cell r="K201">
            <v>181943.68880536646</v>
          </cell>
          <cell r="L201">
            <v>193067.24319210462</v>
          </cell>
          <cell r="M201">
            <v>205725.19339164271</v>
          </cell>
          <cell r="N201">
            <v>212117.44551975001</v>
          </cell>
          <cell r="O201">
            <v>218379.73943949997</v>
          </cell>
          <cell r="P201">
            <v>224808.71431725001</v>
          </cell>
          <cell r="Q201">
            <v>231426.45956175</v>
          </cell>
          <cell r="R201">
            <v>238264.44553600001</v>
          </cell>
          <cell r="S201">
            <v>245289.57746175004</v>
          </cell>
          <cell r="T201">
            <v>245988.53662875001</v>
          </cell>
          <cell r="U201">
            <v>246505.05460275005</v>
          </cell>
          <cell r="V201">
            <v>253792.77054125001</v>
          </cell>
          <cell r="W201">
            <v>261282.13409999997</v>
          </cell>
          <cell r="X201">
            <v>269013.15669124998</v>
          </cell>
          <cell r="Y201">
            <v>276963.43218624999</v>
          </cell>
          <cell r="Z201">
            <v>285175.62566825002</v>
          </cell>
          <cell r="AA201">
            <v>4439619.6625504848</v>
          </cell>
        </row>
        <row r="202">
          <cell r="B202" t="str">
            <v>4 -  DESPESAS    (4.1)</v>
          </cell>
          <cell r="G202">
            <v>81633.814703776443</v>
          </cell>
          <cell r="H202">
            <v>73529.797796570347</v>
          </cell>
          <cell r="I202">
            <v>78349.763573324453</v>
          </cell>
          <cell r="J202">
            <v>82179.853226487132</v>
          </cell>
          <cell r="K202">
            <v>85996.494539314488</v>
          </cell>
          <cell r="L202">
            <v>120215.56945637865</v>
          </cell>
          <cell r="M202">
            <v>117259.48382509107</v>
          </cell>
          <cell r="N202">
            <v>115166.01685999734</v>
          </cell>
          <cell r="O202">
            <v>115871.55375853264</v>
          </cell>
          <cell r="P202">
            <v>114947.37586870851</v>
          </cell>
          <cell r="Q202">
            <v>113043.59451531865</v>
          </cell>
          <cell r="R202">
            <v>115314.04867375342</v>
          </cell>
          <cell r="S202">
            <v>119382.92184370465</v>
          </cell>
          <cell r="T202">
            <v>124933.05172029418</v>
          </cell>
          <cell r="U202">
            <v>128048.70765066291</v>
          </cell>
          <cell r="V202">
            <v>128737.90858719747</v>
          </cell>
          <cell r="W202">
            <v>129291.51027925276</v>
          </cell>
          <cell r="X202">
            <v>129858.43908815201</v>
          </cell>
          <cell r="Y202">
            <v>134854.73679225973</v>
          </cell>
          <cell r="Z202">
            <v>184343.04368627677</v>
          </cell>
          <cell r="AA202">
            <v>2292957.6864450541</v>
          </cell>
        </row>
        <row r="203">
          <cell r="B203" t="str">
            <v>4.1 - Operacionais    (4.1.1+ .... + 4.1.10)</v>
          </cell>
          <cell r="G203">
            <v>81633.814703776443</v>
          </cell>
          <cell r="H203">
            <v>73529.797796570347</v>
          </cell>
          <cell r="I203">
            <v>78349.763573324453</v>
          </cell>
          <cell r="J203">
            <v>82179.853226487132</v>
          </cell>
          <cell r="K203">
            <v>85996.494539314488</v>
          </cell>
          <cell r="L203">
            <v>120215.56945637865</v>
          </cell>
          <cell r="M203">
            <v>117259.48382509107</v>
          </cell>
          <cell r="N203">
            <v>115166.01685999734</v>
          </cell>
          <cell r="O203">
            <v>115871.55375853264</v>
          </cell>
          <cell r="P203">
            <v>114947.37586870851</v>
          </cell>
          <cell r="Q203">
            <v>113043.59451531865</v>
          </cell>
          <cell r="R203">
            <v>115314.04867375342</v>
          </cell>
          <cell r="S203">
            <v>119382.92184370465</v>
          </cell>
          <cell r="T203">
            <v>124933.05172029418</v>
          </cell>
          <cell r="U203">
            <v>128048.70765066291</v>
          </cell>
          <cell r="V203">
            <v>128737.90858719747</v>
          </cell>
          <cell r="W203">
            <v>129291.51027925276</v>
          </cell>
          <cell r="X203">
            <v>129858.43908815201</v>
          </cell>
          <cell r="Y203">
            <v>134854.73679225973</v>
          </cell>
          <cell r="Z203">
            <v>184343.04368627677</v>
          </cell>
          <cell r="AA203">
            <v>2292957.6864450541</v>
          </cell>
        </row>
        <row r="204">
          <cell r="B204" t="str">
            <v>4.1.1  -  Pessoal e Administradores    (Transp. Qd. 1.3.)</v>
          </cell>
          <cell r="G204">
            <v>31530.224160000005</v>
          </cell>
          <cell r="H204">
            <v>31456.546200000001</v>
          </cell>
          <cell r="I204">
            <v>31715.339759999999</v>
          </cell>
          <cell r="J204">
            <v>31514.817599999998</v>
          </cell>
          <cell r="K204">
            <v>31868.450159999997</v>
          </cell>
          <cell r="L204">
            <v>30033.861000000001</v>
          </cell>
          <cell r="M204">
            <v>29833.33884</v>
          </cell>
          <cell r="N204">
            <v>29155.886760000001</v>
          </cell>
          <cell r="O204">
            <v>29055.625680000001</v>
          </cell>
          <cell r="P204">
            <v>29055.625680000001</v>
          </cell>
          <cell r="Q204">
            <v>29055.625680000001</v>
          </cell>
          <cell r="R204">
            <v>29055.625680000001</v>
          </cell>
          <cell r="S204">
            <v>29055.625680000001</v>
          </cell>
          <cell r="T204">
            <v>29055.625680000001</v>
          </cell>
          <cell r="U204">
            <v>29055.625680000001</v>
          </cell>
          <cell r="V204">
            <v>29055.625680000001</v>
          </cell>
          <cell r="W204">
            <v>29055.625680000001</v>
          </cell>
          <cell r="X204">
            <v>28454.0592</v>
          </cell>
          <cell r="Y204">
            <v>28454.0592</v>
          </cell>
          <cell r="Z204">
            <v>28454.0592</v>
          </cell>
          <cell r="AA204">
            <v>593971.27320000005</v>
          </cell>
        </row>
        <row r="205">
          <cell r="B205" t="str">
            <v>4.1.2  -  Conservação de Rotina    (Transp. Qd. 1.3.)</v>
          </cell>
          <cell r="G205">
            <v>16616.123720014613</v>
          </cell>
          <cell r="H205">
            <v>7458.3971050546133</v>
          </cell>
          <cell r="I205">
            <v>7513.0237288846138</v>
          </cell>
          <cell r="J205">
            <v>7538.7792954046135</v>
          </cell>
          <cell r="K205">
            <v>7628.7614924399986</v>
          </cell>
          <cell r="L205">
            <v>8563.0869698723072</v>
          </cell>
          <cell r="M205">
            <v>8568.2191388723077</v>
          </cell>
          <cell r="N205">
            <v>8680.1416681223072</v>
          </cell>
          <cell r="O205">
            <v>8700.7336414223046</v>
          </cell>
          <cell r="P205">
            <v>8757.5037930299968</v>
          </cell>
          <cell r="Q205">
            <v>8757.5037930299968</v>
          </cell>
          <cell r="R205">
            <v>8757.5037930299968</v>
          </cell>
          <cell r="S205">
            <v>8757.5037930299968</v>
          </cell>
          <cell r="T205">
            <v>8784.4615605599993</v>
          </cell>
          <cell r="U205">
            <v>8784.4615605599993</v>
          </cell>
          <cell r="V205">
            <v>8784.4615605599993</v>
          </cell>
          <cell r="W205">
            <v>8784.4615605599993</v>
          </cell>
          <cell r="X205">
            <v>8826.8220224400011</v>
          </cell>
          <cell r="Y205">
            <v>8903.44235682</v>
          </cell>
          <cell r="Z205">
            <v>8903.44235682</v>
          </cell>
          <cell r="AA205">
            <v>178068.83491052769</v>
          </cell>
        </row>
        <row r="206">
          <cell r="B206" t="str">
            <v>4.1.3  -  Consumo    (Transp. Qd. 1.3.)</v>
          </cell>
          <cell r="G206">
            <v>2706.2184000000002</v>
          </cell>
          <cell r="H206">
            <v>2678.1288000000004</v>
          </cell>
          <cell r="I206">
            <v>2708.6567999999997</v>
          </cell>
          <cell r="J206">
            <v>2695.8119999999999</v>
          </cell>
          <cell r="K206">
            <v>2726.3399999999997</v>
          </cell>
          <cell r="L206">
            <v>2652.0504000000001</v>
          </cell>
          <cell r="M206">
            <v>2639.2055999999998</v>
          </cell>
          <cell r="N206">
            <v>2615.5175999999997</v>
          </cell>
          <cell r="O206">
            <v>2609.0952000000002</v>
          </cell>
          <cell r="P206">
            <v>2609.0952000000002</v>
          </cell>
          <cell r="Q206">
            <v>2609.0952000000002</v>
          </cell>
          <cell r="R206">
            <v>2609.0952000000002</v>
          </cell>
          <cell r="S206">
            <v>2609.0952000000002</v>
          </cell>
          <cell r="T206">
            <v>2609.0952000000002</v>
          </cell>
          <cell r="U206">
            <v>2609.0952000000002</v>
          </cell>
          <cell r="V206">
            <v>2609.0952000000002</v>
          </cell>
          <cell r="W206">
            <v>2609.0952000000002</v>
          </cell>
          <cell r="X206">
            <v>2570.5607999999997</v>
          </cell>
          <cell r="Y206">
            <v>2570.5607999999997</v>
          </cell>
          <cell r="Z206">
            <v>2570.5607999999997</v>
          </cell>
          <cell r="AA206">
            <v>52615.46880000001</v>
          </cell>
        </row>
        <row r="207">
          <cell r="B207" t="str">
            <v>4.1.4  -  Transportes    (Transp. Qd. 1.3.)</v>
          </cell>
          <cell r="G207">
            <v>2563.9840800000002</v>
          </cell>
          <cell r="H207">
            <v>2585.3680800000002</v>
          </cell>
          <cell r="I207">
            <v>2585.3680800000002</v>
          </cell>
          <cell r="J207">
            <v>2585.3680800000002</v>
          </cell>
          <cell r="K207">
            <v>2585.3680800000002</v>
          </cell>
          <cell r="L207">
            <v>2174.5582800000002</v>
          </cell>
          <cell r="M207">
            <v>2174.5582800000002</v>
          </cell>
          <cell r="N207">
            <v>2174.5582800000002</v>
          </cell>
          <cell r="O207">
            <v>2174.5582800000002</v>
          </cell>
          <cell r="P207">
            <v>2174.5582800000002</v>
          </cell>
          <cell r="Q207">
            <v>2174.5582800000002</v>
          </cell>
          <cell r="R207">
            <v>2174.5582800000002</v>
          </cell>
          <cell r="S207">
            <v>2174.5582800000002</v>
          </cell>
          <cell r="T207">
            <v>2174.5582800000002</v>
          </cell>
          <cell r="U207">
            <v>2174.5582800000002</v>
          </cell>
          <cell r="V207">
            <v>2174.5582800000002</v>
          </cell>
          <cell r="W207">
            <v>2174.5582800000002</v>
          </cell>
          <cell r="X207">
            <v>2174.5582800000002</v>
          </cell>
          <cell r="Y207">
            <v>2174.5582800000002</v>
          </cell>
          <cell r="Z207">
            <v>2174.5582800000002</v>
          </cell>
          <cell r="AA207">
            <v>45523.830599999994</v>
          </cell>
        </row>
        <row r="208">
          <cell r="B208" t="str">
            <v>4.1.5  -  Diversas    (Transp. Qd. 1.3.)</v>
          </cell>
          <cell r="G208">
            <v>8330.5970557637083</v>
          </cell>
          <cell r="H208">
            <v>8265.0478325671647</v>
          </cell>
          <cell r="I208">
            <v>6953.3225466433214</v>
          </cell>
          <cell r="J208">
            <v>6311.9469386805322</v>
          </cell>
          <cell r="K208">
            <v>6545.08564101311</v>
          </cell>
          <cell r="L208">
            <v>4040.2496296578984</v>
          </cell>
          <cell r="M208">
            <v>4217.7689966549196</v>
          </cell>
          <cell r="N208">
            <v>4135.6025966549196</v>
          </cell>
          <cell r="O208">
            <v>4249.5737966549204</v>
          </cell>
          <cell r="P208">
            <v>4120.3673966549195</v>
          </cell>
          <cell r="Q208">
            <v>4182.0601966549184</v>
          </cell>
          <cell r="R208">
            <v>4101.9097966549198</v>
          </cell>
          <cell r="S208">
            <v>4217.8489966549187</v>
          </cell>
          <cell r="T208">
            <v>4090.7641966549195</v>
          </cell>
          <cell r="U208">
            <v>4255.8169966549194</v>
          </cell>
          <cell r="V208">
            <v>4279.064996654919</v>
          </cell>
          <cell r="W208">
            <v>4445.2601966549191</v>
          </cell>
          <cell r="X208">
            <v>4272.4985966549193</v>
          </cell>
          <cell r="Y208">
            <v>4439.9513966549193</v>
          </cell>
          <cell r="Z208">
            <v>4822.5145966549198</v>
          </cell>
          <cell r="AA208">
            <v>100277.25239749459</v>
          </cell>
        </row>
        <row r="209">
          <cell r="B209" t="str">
            <v>4.1.6  -  Depreciação/Amortização    (Transp. Qd. 1.3.)</v>
          </cell>
          <cell r="G209">
            <v>250</v>
          </cell>
          <cell r="H209">
            <v>6693.1498109774966</v>
          </cell>
          <cell r="I209">
            <v>11845.929548851434</v>
          </cell>
          <cell r="J209">
            <v>14489.693531285662</v>
          </cell>
          <cell r="K209">
            <v>17790.877787833408</v>
          </cell>
          <cell r="L209">
            <v>58234.288309251744</v>
          </cell>
          <cell r="M209">
            <v>54896.63986675741</v>
          </cell>
          <cell r="N209">
            <v>53387.451921919928</v>
          </cell>
          <cell r="O209">
            <v>53827.591084475222</v>
          </cell>
          <cell r="P209">
            <v>52777.376540828394</v>
          </cell>
          <cell r="Q209">
            <v>50591.520034748537</v>
          </cell>
          <cell r="R209">
            <v>52681.640313943302</v>
          </cell>
          <cell r="S209">
            <v>55952.708171596547</v>
          </cell>
          <cell r="T209">
            <v>61890.687249820054</v>
          </cell>
          <cell r="U209">
            <v>64562.428790032813</v>
          </cell>
          <cell r="V209">
            <v>64929.804961487353</v>
          </cell>
          <cell r="W209">
            <v>64784.201712293645</v>
          </cell>
          <cell r="X209">
            <v>66042.475406369907</v>
          </cell>
          <cell r="Y209">
            <v>70593.307883865622</v>
          </cell>
          <cell r="Z209">
            <v>119063.67747233268</v>
          </cell>
          <cell r="AA209">
            <v>995285.45039867132</v>
          </cell>
        </row>
        <row r="210">
          <cell r="B210" t="str">
            <v>4.1.7  -  Seguros    (transp. Qd 1.3.)</v>
          </cell>
          <cell r="G210">
            <v>2586.4227907981117</v>
          </cell>
          <cell r="H210">
            <v>2784.3417182990715</v>
          </cell>
          <cell r="I210">
            <v>3277.4736792730787</v>
          </cell>
          <cell r="J210">
            <v>5180.2568292975302</v>
          </cell>
          <cell r="K210">
            <v>4879.4615651200702</v>
          </cell>
          <cell r="L210">
            <v>2542.0610707039446</v>
          </cell>
          <cell r="M210">
            <v>2506.2873550008198</v>
          </cell>
          <cell r="N210">
            <v>2432.7705895121835</v>
          </cell>
          <cell r="O210">
            <v>2493.6495840621833</v>
          </cell>
          <cell r="P210">
            <v>2511.9557002871834</v>
          </cell>
          <cell r="Q210">
            <v>2544.3719937371834</v>
          </cell>
          <cell r="R210">
            <v>2609.2921155371832</v>
          </cell>
          <cell r="S210">
            <v>3091.5919450971837</v>
          </cell>
          <cell r="T210">
            <v>2632.2301290671835</v>
          </cell>
          <cell r="U210">
            <v>2690.3373392871836</v>
          </cell>
          <cell r="V210">
            <v>2762.4511652871829</v>
          </cell>
          <cell r="W210">
            <v>3064.7510504921829</v>
          </cell>
          <cell r="X210">
            <v>2925.7804507271831</v>
          </cell>
          <cell r="Y210">
            <v>2885.6074154671833</v>
          </cell>
          <cell r="Z210">
            <v>3263.4875556171833</v>
          </cell>
          <cell r="AA210">
            <v>59664.582042671005</v>
          </cell>
        </row>
        <row r="211">
          <cell r="B211" t="str">
            <v xml:space="preserve">4.1.8  -  Garantias  (transp. Qd 1.3.)  </v>
          </cell>
          <cell r="G211">
            <v>2576.5026371999998</v>
          </cell>
          <cell r="H211">
            <v>2559.1513446720001</v>
          </cell>
          <cell r="I211">
            <v>2551.822464672</v>
          </cell>
          <cell r="J211">
            <v>2511.8749768187795</v>
          </cell>
          <cell r="K211">
            <v>2218.4952962412326</v>
          </cell>
          <cell r="L211">
            <v>1970.2372201197195</v>
          </cell>
          <cell r="M211">
            <v>1934.7411878055975</v>
          </cell>
          <cell r="N211">
            <v>1906.705288788</v>
          </cell>
          <cell r="O211">
            <v>1888.3224819179998</v>
          </cell>
          <cell r="P211">
            <v>1868.2774729079999</v>
          </cell>
          <cell r="Q211">
            <v>1850.1535221479999</v>
          </cell>
          <cell r="R211">
            <v>1832.7679145880002</v>
          </cell>
          <cell r="S211">
            <v>1813.5575623260002</v>
          </cell>
          <cell r="T211">
            <v>1759.3283491920004</v>
          </cell>
          <cell r="U211">
            <v>1747.8370091279999</v>
          </cell>
          <cell r="V211">
            <v>1734.9182182080003</v>
          </cell>
          <cell r="W211">
            <v>1719.6366992520002</v>
          </cell>
          <cell r="X211">
            <v>1683.8193069599999</v>
          </cell>
          <cell r="Y211">
            <v>1664.236834452</v>
          </cell>
          <cell r="Z211">
            <v>1651.9950398520004</v>
          </cell>
          <cell r="AA211">
            <v>39444.380827249333</v>
          </cell>
        </row>
        <row r="212">
          <cell r="B212" t="str">
            <v xml:space="preserve">4.1.9  -  Parc.Variável da Concessão   </v>
          </cell>
          <cell r="G212">
            <v>4834.1348999999991</v>
          </cell>
          <cell r="H212">
            <v>4978.0669049999997</v>
          </cell>
          <cell r="I212">
            <v>5127.2269649999998</v>
          </cell>
          <cell r="J212">
            <v>5279.7039750000004</v>
          </cell>
          <cell r="K212">
            <v>5682.0545166666652</v>
          </cell>
          <cell r="L212">
            <v>6055.5765049255751</v>
          </cell>
          <cell r="M212">
            <v>6417.1245600000002</v>
          </cell>
          <cell r="N212">
            <v>6605.7821549999999</v>
          </cell>
          <cell r="O212">
            <v>6800.8040099999989</v>
          </cell>
          <cell r="P212">
            <v>7001.015805</v>
          </cell>
          <cell r="Q212">
            <v>7207.1058149999999</v>
          </cell>
          <cell r="R212">
            <v>7420.0555800000002</v>
          </cell>
          <cell r="S212">
            <v>7638.8322150000013</v>
          </cell>
          <cell r="T212">
            <v>7864.7010749999999</v>
          </cell>
          <cell r="U212">
            <v>8096.9467950000007</v>
          </cell>
          <cell r="V212">
            <v>8336.328524999999</v>
          </cell>
          <cell r="W212">
            <v>8582.3198999999986</v>
          </cell>
          <cell r="X212">
            <v>8836.2650249999988</v>
          </cell>
          <cell r="Y212">
            <v>9097.4126250000008</v>
          </cell>
          <cell r="Z212">
            <v>9367.1483850000004</v>
          </cell>
          <cell r="AA212">
            <v>141228.60623659226</v>
          </cell>
        </row>
        <row r="213">
          <cell r="B213" t="str">
            <v xml:space="preserve">4.1.10 - Parcela Fixa da Concessão   </v>
          </cell>
          <cell r="G213">
            <v>9639.6069599999992</v>
          </cell>
          <cell r="H213">
            <v>4071.6</v>
          </cell>
          <cell r="I213">
            <v>4071.6</v>
          </cell>
          <cell r="J213">
            <v>4071.6</v>
          </cell>
          <cell r="K213">
            <v>4071.6</v>
          </cell>
          <cell r="L213">
            <v>3949.6000718474861</v>
          </cell>
          <cell r="M213">
            <v>4071.6</v>
          </cell>
          <cell r="N213">
            <v>4071.6</v>
          </cell>
          <cell r="O213">
            <v>4071.6</v>
          </cell>
          <cell r="P213">
            <v>4071.6</v>
          </cell>
          <cell r="Q213">
            <v>4071.6</v>
          </cell>
          <cell r="R213">
            <v>4071.6</v>
          </cell>
          <cell r="S213">
            <v>4071.6</v>
          </cell>
          <cell r="T213">
            <v>4071.6</v>
          </cell>
          <cell r="U213">
            <v>4071.6</v>
          </cell>
          <cell r="V213">
            <v>4071.6</v>
          </cell>
          <cell r="W213">
            <v>4071.6</v>
          </cell>
          <cell r="X213">
            <v>4071.6</v>
          </cell>
          <cell r="Y213">
            <v>4071.6</v>
          </cell>
          <cell r="Z213">
            <v>4071.6</v>
          </cell>
          <cell r="AA213">
            <v>86878.007031847505</v>
          </cell>
        </row>
        <row r="214">
          <cell r="B214" t="str">
            <v>5 -  RESULTADO BRUTO OPERACIONAL     (3 - 4)</v>
          </cell>
          <cell r="G214">
            <v>74285.516802827624</v>
          </cell>
          <cell r="H214">
            <v>86251.690350696212</v>
          </cell>
          <cell r="I214">
            <v>86289.951315925544</v>
          </cell>
          <cell r="J214">
            <v>87356.057137262876</v>
          </cell>
          <cell r="K214">
            <v>95947.194266051971</v>
          </cell>
          <cell r="L214">
            <v>72851.67373572597</v>
          </cell>
          <cell r="M214">
            <v>88465.709566551639</v>
          </cell>
          <cell r="N214">
            <v>96951.428659752666</v>
          </cell>
          <cell r="O214">
            <v>102508.18568096733</v>
          </cell>
          <cell r="P214">
            <v>109861.3384485415</v>
          </cell>
          <cell r="Q214">
            <v>118382.86504643135</v>
          </cell>
          <cell r="R214">
            <v>122950.39686224659</v>
          </cell>
          <cell r="S214">
            <v>125906.65561804539</v>
          </cell>
          <cell r="T214">
            <v>121055.48490845582</v>
          </cell>
          <cell r="U214">
            <v>118456.34695208714</v>
          </cell>
          <cell r="V214">
            <v>125054.86195405254</v>
          </cell>
          <cell r="W214">
            <v>131990.62382074719</v>
          </cell>
          <cell r="X214">
            <v>139154.71760309796</v>
          </cell>
          <cell r="Y214">
            <v>142108.69539399026</v>
          </cell>
          <cell r="Z214">
            <v>100832.58198197326</v>
          </cell>
          <cell r="AA214">
            <v>2146661.9761054306</v>
          </cell>
        </row>
        <row r="215">
          <cell r="B215" t="str">
            <v>6 -  RESULTADO FINANCEIRO    (6.1)</v>
          </cell>
          <cell r="G215">
            <v>767.32299999999987</v>
          </cell>
          <cell r="H215">
            <v>790.16935000000001</v>
          </cell>
          <cell r="I215">
            <v>813.84555</v>
          </cell>
          <cell r="J215">
            <v>838.04824999999994</v>
          </cell>
          <cell r="K215">
            <v>903.86186111111101</v>
          </cell>
          <cell r="L215">
            <v>959.79083332092932</v>
          </cell>
          <cell r="M215">
            <v>1018.5912</v>
          </cell>
          <cell r="N215">
            <v>1048.53685</v>
          </cell>
          <cell r="O215">
            <v>1079.4927</v>
          </cell>
          <cell r="P215">
            <v>1111.27235</v>
          </cell>
          <cell r="Q215">
            <v>1143.98505</v>
          </cell>
          <cell r="R215">
            <v>1177.7866000000001</v>
          </cell>
          <cell r="S215">
            <v>1212.5130500000002</v>
          </cell>
          <cell r="T215">
            <v>1248.3652500000001</v>
          </cell>
          <cell r="U215">
            <v>1285.2296500000002</v>
          </cell>
          <cell r="V215">
            <v>1323.2267499999998</v>
          </cell>
          <cell r="W215">
            <v>1362.2729999999999</v>
          </cell>
          <cell r="X215">
            <v>1402.5817499999998</v>
          </cell>
          <cell r="Y215">
            <v>1444.0337500000001</v>
          </cell>
          <cell r="Z215">
            <v>1486.8489499999998</v>
          </cell>
          <cell r="AA215">
            <v>22417.775744432038</v>
          </cell>
        </row>
        <row r="216">
          <cell r="B216" t="str">
            <v>6.1 - Receitas    (Transp. Qd. 2B)</v>
          </cell>
          <cell r="G216">
            <v>767.32299999999987</v>
          </cell>
          <cell r="H216">
            <v>790.16935000000001</v>
          </cell>
          <cell r="I216">
            <v>813.84555</v>
          </cell>
          <cell r="J216">
            <v>838.04824999999994</v>
          </cell>
          <cell r="K216">
            <v>903.86186111111101</v>
          </cell>
          <cell r="L216">
            <v>959.79083332092932</v>
          </cell>
          <cell r="M216">
            <v>1018.5912</v>
          </cell>
          <cell r="N216">
            <v>1048.53685</v>
          </cell>
          <cell r="O216">
            <v>1079.4927</v>
          </cell>
          <cell r="P216">
            <v>1111.27235</v>
          </cell>
          <cell r="Q216">
            <v>1143.98505</v>
          </cell>
          <cell r="R216">
            <v>1177.7866000000001</v>
          </cell>
          <cell r="S216">
            <v>1212.5130500000002</v>
          </cell>
          <cell r="T216">
            <v>1248.3652500000001</v>
          </cell>
          <cell r="U216">
            <v>1285.2296500000002</v>
          </cell>
          <cell r="V216">
            <v>1323.2267499999998</v>
          </cell>
          <cell r="W216">
            <v>1362.2729999999999</v>
          </cell>
          <cell r="X216">
            <v>1402.5817499999998</v>
          </cell>
          <cell r="Y216">
            <v>1444.0337500000001</v>
          </cell>
          <cell r="Z216">
            <v>1486.8489499999998</v>
          </cell>
          <cell r="AA216">
            <v>22417.775744432038</v>
          </cell>
        </row>
        <row r="217">
          <cell r="B217" t="str">
            <v>7 -  RESULTADO OPERACIONAL    (5 + 6)</v>
          </cell>
          <cell r="G217">
            <v>75052.839802827628</v>
          </cell>
          <cell r="H217">
            <v>87041.859700696208</v>
          </cell>
          <cell r="I217">
            <v>87103.796865925542</v>
          </cell>
          <cell r="J217">
            <v>88194.105387262884</v>
          </cell>
          <cell r="K217">
            <v>96851.056127163087</v>
          </cell>
          <cell r="L217">
            <v>73811.464569046904</v>
          </cell>
          <cell r="M217">
            <v>89484.300766551634</v>
          </cell>
          <cell r="N217">
            <v>97999.96550975267</v>
          </cell>
          <cell r="O217">
            <v>103587.67838096734</v>
          </cell>
          <cell r="P217">
            <v>110972.6107985415</v>
          </cell>
          <cell r="Q217">
            <v>119526.85009643136</v>
          </cell>
          <cell r="R217">
            <v>124128.1834622466</v>
          </cell>
          <cell r="S217">
            <v>127119.16866804539</v>
          </cell>
          <cell r="T217">
            <v>122303.85015845583</v>
          </cell>
          <cell r="U217">
            <v>119741.57660208714</v>
          </cell>
          <cell r="V217">
            <v>126378.08870405254</v>
          </cell>
          <cell r="W217">
            <v>133352.89682074718</v>
          </cell>
          <cell r="X217">
            <v>140557.29935309797</v>
          </cell>
          <cell r="Y217">
            <v>143552.72914399026</v>
          </cell>
          <cell r="Z217">
            <v>102319.43093197326</v>
          </cell>
          <cell r="AA217">
            <v>2169079.7518498627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75052.839802827628</v>
          </cell>
          <cell r="H219">
            <v>87041.859700696208</v>
          </cell>
          <cell r="I219">
            <v>87103.796865925542</v>
          </cell>
          <cell r="J219">
            <v>88194.105387262884</v>
          </cell>
          <cell r="K219">
            <v>96851.056127163087</v>
          </cell>
          <cell r="L219">
            <v>73811.464569046904</v>
          </cell>
          <cell r="M219">
            <v>89484.300766551634</v>
          </cell>
          <cell r="N219">
            <v>97999.96550975267</v>
          </cell>
          <cell r="O219">
            <v>103587.67838096734</v>
          </cell>
          <cell r="P219">
            <v>110972.6107985415</v>
          </cell>
          <cell r="Q219">
            <v>119526.85009643136</v>
          </cell>
          <cell r="R219">
            <v>124128.1834622466</v>
          </cell>
          <cell r="S219">
            <v>127119.16866804539</v>
          </cell>
          <cell r="T219">
            <v>122303.85015845583</v>
          </cell>
          <cell r="U219">
            <v>119741.57660208714</v>
          </cell>
          <cell r="V219">
            <v>126378.08870405254</v>
          </cell>
          <cell r="W219">
            <v>133352.89682074718</v>
          </cell>
          <cell r="X219">
            <v>140557.29935309797</v>
          </cell>
          <cell r="Y219">
            <v>143552.72914399026</v>
          </cell>
          <cell r="Z219">
            <v>102319.43093197326</v>
          </cell>
          <cell r="AA219">
            <v>2169079.7518498627</v>
          </cell>
        </row>
        <row r="220">
          <cell r="B220" t="str">
            <v>10- CONTRIBUIÇÃO SOCIAL (Legislação vigente)</v>
          </cell>
          <cell r="G220">
            <v>6004.2271842262089</v>
          </cell>
          <cell r="H220">
            <v>6963.3487760556991</v>
          </cell>
          <cell r="I220">
            <v>6968.303749274045</v>
          </cell>
          <cell r="J220">
            <v>7055.5284309810322</v>
          </cell>
          <cell r="K220">
            <v>7748.1712349786021</v>
          </cell>
          <cell r="L220">
            <v>5904.9730366704161</v>
          </cell>
          <cell r="M220">
            <v>7158.7440613241315</v>
          </cell>
          <cell r="N220">
            <v>7839.9972407802134</v>
          </cell>
          <cell r="O220">
            <v>8287.0142704773898</v>
          </cell>
          <cell r="P220">
            <v>8877.8088638833196</v>
          </cell>
          <cell r="Q220">
            <v>9562.1480077145097</v>
          </cell>
          <cell r="R220">
            <v>9930.2546769797318</v>
          </cell>
          <cell r="S220">
            <v>10169.533493443632</v>
          </cell>
          <cell r="T220">
            <v>9784.3080126764708</v>
          </cell>
          <cell r="U220">
            <v>9579.3261281669747</v>
          </cell>
          <cell r="V220">
            <v>10110.247096324199</v>
          </cell>
          <cell r="W220">
            <v>10668.231745659776</v>
          </cell>
          <cell r="X220">
            <v>11244.583948247842</v>
          </cell>
          <cell r="Y220">
            <v>11484.218331519223</v>
          </cell>
          <cell r="Z220">
            <v>8185.5544745578572</v>
          </cell>
          <cell r="AA220">
            <v>173526.52276394126</v>
          </cell>
        </row>
        <row r="221">
          <cell r="B221" t="str">
            <v>11- RESULTADO ANTES IMPOSTO DE RENDA    (9 - 10)</v>
          </cell>
          <cell r="G221">
            <v>69048.612618601415</v>
          </cell>
          <cell r="H221">
            <v>80078.510924640505</v>
          </cell>
          <cell r="I221">
            <v>80135.493116651502</v>
          </cell>
          <cell r="J221">
            <v>81138.576956281846</v>
          </cell>
          <cell r="K221">
            <v>89102.884892184491</v>
          </cell>
          <cell r="L221">
            <v>67906.491532376487</v>
          </cell>
          <cell r="M221">
            <v>82325.5567052275</v>
          </cell>
          <cell r="N221">
            <v>90159.968268972458</v>
          </cell>
          <cell r="O221">
            <v>95300.664110489946</v>
          </cell>
          <cell r="P221">
            <v>102094.80193465819</v>
          </cell>
          <cell r="Q221">
            <v>109964.70208871685</v>
          </cell>
          <cell r="R221">
            <v>114197.92878526686</v>
          </cell>
          <cell r="S221">
            <v>116949.63517460175</v>
          </cell>
          <cell r="T221">
            <v>112519.54214577936</v>
          </cell>
          <cell r="U221">
            <v>110162.25047392017</v>
          </cell>
          <cell r="V221">
            <v>116267.84160772835</v>
          </cell>
          <cell r="W221">
            <v>122684.6650750874</v>
          </cell>
          <cell r="X221">
            <v>129312.71540485013</v>
          </cell>
          <cell r="Y221">
            <v>132068.51081247104</v>
          </cell>
          <cell r="Z221">
            <v>94133.876457415405</v>
          </cell>
          <cell r="AA221">
            <v>1995553.2290859215</v>
          </cell>
        </row>
        <row r="222">
          <cell r="B222" t="str">
            <v>12- IMPOSTO DE RENDA (Legislação vigente)</v>
          </cell>
          <cell r="G222">
            <v>18739.2099507069</v>
          </cell>
          <cell r="H222">
            <v>21736.464925174052</v>
          </cell>
          <cell r="I222">
            <v>21751.949216481389</v>
          </cell>
          <cell r="J222">
            <v>22024.526346815721</v>
          </cell>
          <cell r="K222">
            <v>24188.764031790772</v>
          </cell>
          <cell r="L222">
            <v>18429.040739595053</v>
          </cell>
          <cell r="M222">
            <v>22347.075191637909</v>
          </cell>
          <cell r="N222">
            <v>24475.991377438164</v>
          </cell>
          <cell r="O222">
            <v>25872.919595241841</v>
          </cell>
          <cell r="P222">
            <v>27719.152699635375</v>
          </cell>
          <cell r="Q222">
            <v>29857.712524107843</v>
          </cell>
          <cell r="R222">
            <v>31008.045865561664</v>
          </cell>
          <cell r="S222">
            <v>31755.792167011346</v>
          </cell>
          <cell r="T222">
            <v>30551.962539613964</v>
          </cell>
          <cell r="U222">
            <v>29911.394150521788</v>
          </cell>
          <cell r="V222">
            <v>31570.522176013135</v>
          </cell>
          <cell r="W222">
            <v>33314.224205186794</v>
          </cell>
          <cell r="X222">
            <v>35115.324838274508</v>
          </cell>
          <cell r="Y222">
            <v>35864.18228599758</v>
          </cell>
          <cell r="Z222">
            <v>25555.8577329933</v>
          </cell>
          <cell r="AA222">
            <v>541790.11255979899</v>
          </cell>
        </row>
        <row r="223">
          <cell r="B223" t="str">
            <v>13- RESULTADO DE EXERCÍCIO    (11 - 12)</v>
          </cell>
          <cell r="G223">
            <v>50309.402667894516</v>
          </cell>
          <cell r="H223">
            <v>58342.045999466456</v>
          </cell>
          <cell r="I223">
            <v>58383.543900170116</v>
          </cell>
          <cell r="J223">
            <v>59114.050609466125</v>
          </cell>
          <cell r="K223">
            <v>64914.120860393719</v>
          </cell>
          <cell r="L223">
            <v>49477.450792781434</v>
          </cell>
          <cell r="M223">
            <v>59978.481513589591</v>
          </cell>
          <cell r="N223">
            <v>65683.976891534287</v>
          </cell>
          <cell r="O223">
            <v>69427.744515248109</v>
          </cell>
          <cell r="P223">
            <v>74375.649235022807</v>
          </cell>
          <cell r="Q223">
            <v>80106.989564609001</v>
          </cell>
          <cell r="R223">
            <v>83189.882919705196</v>
          </cell>
          <cell r="S223">
            <v>85193.843007590403</v>
          </cell>
          <cell r="T223">
            <v>81967.579606165396</v>
          </cell>
          <cell r="U223">
            <v>80250.856323398388</v>
          </cell>
          <cell r="V223">
            <v>84697.319431715208</v>
          </cell>
          <cell r="W223">
            <v>89370.440869900602</v>
          </cell>
          <cell r="X223">
            <v>94197.390566575617</v>
          </cell>
          <cell r="Y223">
            <v>96204.328526473459</v>
          </cell>
          <cell r="Z223">
            <v>68578.018724422102</v>
          </cell>
          <cell r="AA223">
            <v>1453763.1165261227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321400.16690547048</v>
          </cell>
          <cell r="H229">
            <v>330890.91209343291</v>
          </cell>
          <cell r="I229">
            <v>340662.40512075747</v>
          </cell>
          <cell r="J229">
            <v>350722.96549345105</v>
          </cell>
          <cell r="K229">
            <v>361081.1596878331</v>
          </cell>
          <cell r="L229">
            <v>371745.80849494436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2076503.4177958893</v>
          </cell>
        </row>
        <row r="230">
          <cell r="B230" t="str">
            <v>1.1 - Operacionais    (1.1.1 + 1.1.2)</v>
          </cell>
          <cell r="G230">
            <v>321400.16690547048</v>
          </cell>
          <cell r="H230">
            <v>330890.91209343291</v>
          </cell>
          <cell r="I230">
            <v>340662.40512075747</v>
          </cell>
          <cell r="J230">
            <v>350722.96549345105</v>
          </cell>
          <cell r="K230">
            <v>361081.1596878331</v>
          </cell>
          <cell r="L230">
            <v>371745.80849494436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2076503.4177958893</v>
          </cell>
        </row>
        <row r="231">
          <cell r="B231" t="str">
            <v>1.1.1 - Receitas de  Pedágios    (Transp. Qd.2.1.1.2)</v>
          </cell>
          <cell r="G231">
            <v>306095.39705282904</v>
          </cell>
          <cell r="H231">
            <v>315134.20199374564</v>
          </cell>
          <cell r="I231">
            <v>324440.38582929282</v>
          </cell>
          <cell r="J231">
            <v>334021.87189852481</v>
          </cell>
          <cell r="K231">
            <v>343886.81875031727</v>
          </cell>
          <cell r="L231">
            <v>354043.62713804224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1977622.3026627516</v>
          </cell>
        </row>
        <row r="232">
          <cell r="B232" t="str">
            <v>1.1.2 - Outras Receitas Operacionais    (calculado 2.1.2.)</v>
          </cell>
          <cell r="G232">
            <v>15304.769852641453</v>
          </cell>
          <cell r="H232">
            <v>15756.710099687283</v>
          </cell>
          <cell r="I232">
            <v>16222.019291464641</v>
          </cell>
          <cell r="J232">
            <v>16701.093594926242</v>
          </cell>
          <cell r="K232">
            <v>17194.340937515863</v>
          </cell>
          <cell r="L232">
            <v>17702.181356902114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98881.115133137602</v>
          </cell>
        </row>
        <row r="233">
          <cell r="B233" t="str">
            <v>2 -  DEDUÇÕES DA RECEITA    (2.1)</v>
          </cell>
          <cell r="G233">
            <v>27801.114437323198</v>
          </cell>
          <cell r="H233">
            <v>28622.063896081949</v>
          </cell>
          <cell r="I233">
            <v>29467.29804294552</v>
          </cell>
          <cell r="J233">
            <v>30337.536515183514</v>
          </cell>
          <cell r="K233">
            <v>31233.520312997567</v>
          </cell>
          <cell r="L233">
            <v>32156.012434812685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179617.54563934443</v>
          </cell>
        </row>
        <row r="234">
          <cell r="B234" t="str">
            <v>2.1 - Tributos sobre Faturamento    (2.1.1+ .... + 2.1.4)</v>
          </cell>
          <cell r="G234">
            <v>27801.114437323198</v>
          </cell>
          <cell r="H234">
            <v>28622.063896081949</v>
          </cell>
          <cell r="I234">
            <v>29467.29804294552</v>
          </cell>
          <cell r="J234">
            <v>30337.536515183514</v>
          </cell>
          <cell r="K234">
            <v>31233.520312997567</v>
          </cell>
          <cell r="L234">
            <v>32156.012434812685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179617.54563934443</v>
          </cell>
        </row>
        <row r="235">
          <cell r="B235" t="str">
            <v>2.1.1 - I.S.S    (transp. Qd  1.3.)</v>
          </cell>
          <cell r="G235">
            <v>16070.008345273525</v>
          </cell>
          <cell r="H235">
            <v>16544.545604671646</v>
          </cell>
          <cell r="I235">
            <v>17033.120256037873</v>
          </cell>
          <cell r="J235">
            <v>17536.148274672552</v>
          </cell>
          <cell r="K235">
            <v>18054.057984391657</v>
          </cell>
          <cell r="L235">
            <v>18587.290424747218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103825.17088979448</v>
          </cell>
        </row>
        <row r="236">
          <cell r="B236" t="str">
            <v>2.1.2 - Cofins    (transp. Qd 1.3.)</v>
          </cell>
          <cell r="G236">
            <v>9642.0050071641144</v>
          </cell>
          <cell r="H236">
            <v>9926.727362802987</v>
          </cell>
          <cell r="I236">
            <v>10219.872153622724</v>
          </cell>
          <cell r="J236">
            <v>10521.68896480353</v>
          </cell>
          <cell r="K236">
            <v>10832.434790634992</v>
          </cell>
          <cell r="L236">
            <v>11152.37425484833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62295.102533876678</v>
          </cell>
        </row>
        <row r="237">
          <cell r="B237" t="str">
            <v>2.1.3 - Pis / Pasep    (transp. Qd 1.3.)</v>
          </cell>
          <cell r="G237">
            <v>2089.1010848855581</v>
          </cell>
          <cell r="H237">
            <v>2150.7909286073136</v>
          </cell>
          <cell r="I237">
            <v>2214.3056332849233</v>
          </cell>
          <cell r="J237">
            <v>2279.6992757074318</v>
          </cell>
          <cell r="K237">
            <v>2347.0275379709151</v>
          </cell>
          <cell r="L237">
            <v>2416.347755217138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13497.272215673278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293599.0524681473</v>
          </cell>
          <cell r="H239">
            <v>302268.84819735098</v>
          </cell>
          <cell r="I239">
            <v>311195.10707781196</v>
          </cell>
          <cell r="J239">
            <v>320385.42897826753</v>
          </cell>
          <cell r="K239">
            <v>329847.63937483553</v>
          </cell>
          <cell r="L239">
            <v>339589.79606013169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1896885.8721565448</v>
          </cell>
        </row>
        <row r="240">
          <cell r="B240" t="str">
            <v>4 -  DESPESAS    (4.1)</v>
          </cell>
          <cell r="G240">
            <v>60323.180956487202</v>
          </cell>
          <cell r="H240">
            <v>60656.954226152586</v>
          </cell>
          <cell r="I240">
            <v>61000.614853164581</v>
          </cell>
          <cell r="J240">
            <v>61354.441892964998</v>
          </cell>
          <cell r="K240">
            <v>61718.736625882979</v>
          </cell>
          <cell r="L240">
            <v>62093.809276414955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367147.73783106735</v>
          </cell>
        </row>
        <row r="241">
          <cell r="B241" t="str">
            <v>4.1 - Operacionais    (4.1.1+ .... + 4.1.10)</v>
          </cell>
          <cell r="G241">
            <v>60323.180956487202</v>
          </cell>
          <cell r="H241">
            <v>60656.954226152586</v>
          </cell>
          <cell r="I241">
            <v>61000.614853164581</v>
          </cell>
          <cell r="J241">
            <v>61354.441892964998</v>
          </cell>
          <cell r="K241">
            <v>61718.736625882979</v>
          </cell>
          <cell r="L241">
            <v>62093.809276414955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367147.73783106735</v>
          </cell>
        </row>
        <row r="242">
          <cell r="B242" t="str">
            <v>4.1.1  -  Pessoal e Administradores    (Transp. Qd. 1.3.)</v>
          </cell>
          <cell r="G242">
            <v>28454.0592</v>
          </cell>
          <cell r="H242">
            <v>28454.0592</v>
          </cell>
          <cell r="I242">
            <v>28454.0592</v>
          </cell>
          <cell r="J242">
            <v>28454.0592</v>
          </cell>
          <cell r="K242">
            <v>28454.0592</v>
          </cell>
          <cell r="L242">
            <v>28454.0592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170724.35519999999</v>
          </cell>
        </row>
        <row r="243">
          <cell r="B243" t="str">
            <v>4.1.2  -  Conservação de Rotina    (Transp. Qd. 1.3.)</v>
          </cell>
          <cell r="G243">
            <v>8903.44235682</v>
          </cell>
          <cell r="H243">
            <v>8903.44235682</v>
          </cell>
          <cell r="I243">
            <v>8903.44235682</v>
          </cell>
          <cell r="J243">
            <v>8903.44235682</v>
          </cell>
          <cell r="K243">
            <v>8903.44235682</v>
          </cell>
          <cell r="L243">
            <v>8903.44235682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53420.65414092</v>
          </cell>
        </row>
        <row r="244">
          <cell r="B244" t="str">
            <v>4.1.3  -  Consumo    (Transp. Qd. 1.3.)</v>
          </cell>
          <cell r="G244">
            <v>2570.5607999999997</v>
          </cell>
          <cell r="H244">
            <v>2570.5607999999997</v>
          </cell>
          <cell r="I244">
            <v>2570.5607999999997</v>
          </cell>
          <cell r="J244">
            <v>2570.5607999999997</v>
          </cell>
          <cell r="K244">
            <v>2570.5607999999997</v>
          </cell>
          <cell r="L244">
            <v>2570.5607999999997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15423.364799999998</v>
          </cell>
        </row>
        <row r="245">
          <cell r="B245" t="str">
            <v>4.1.4  -  Transportes    (Transp. Qd. 1.3.)</v>
          </cell>
          <cell r="G245">
            <v>2174.5582800000002</v>
          </cell>
          <cell r="H245">
            <v>2174.5582800000002</v>
          </cell>
          <cell r="I245">
            <v>2174.5582800000002</v>
          </cell>
          <cell r="J245">
            <v>2174.5582800000002</v>
          </cell>
          <cell r="K245">
            <v>2174.5582800000002</v>
          </cell>
          <cell r="L245">
            <v>2174.5582800000002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13047.349680000003</v>
          </cell>
        </row>
        <row r="246">
          <cell r="B246" t="str">
            <v>4.1.5  -  Diversas    (Transp. Qd. 1.3.)</v>
          </cell>
          <cell r="G246">
            <v>4922.5145966549198</v>
          </cell>
          <cell r="H246">
            <v>4922.5145966549198</v>
          </cell>
          <cell r="I246">
            <v>4922.5145966549198</v>
          </cell>
          <cell r="J246">
            <v>4922.5145966549198</v>
          </cell>
          <cell r="K246">
            <v>4922.5145966549198</v>
          </cell>
          <cell r="L246">
            <v>4922.5145966549198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29535.087579929521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2940.7460800004892</v>
          </cell>
          <cell r="H248">
            <v>2985.8392082206979</v>
          </cell>
          <cell r="I248">
            <v>3032.2800172151874</v>
          </cell>
          <cell r="J248">
            <v>3080.0946682877529</v>
          </cell>
          <cell r="K248">
            <v>3129.3238749839456</v>
          </cell>
          <cell r="L248">
            <v>3180.0095595176181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18348.293408225691</v>
          </cell>
        </row>
        <row r="249">
          <cell r="B249" t="str">
            <v xml:space="preserve">4.1.8  -  Garantias  (transp. Qd 1.3.)  </v>
          </cell>
          <cell r="G249">
            <v>715.29463584767427</v>
          </cell>
          <cell r="H249">
            <v>719.25242165398322</v>
          </cell>
          <cell r="I249">
            <v>723.32744885175396</v>
          </cell>
          <cell r="J249">
            <v>727.5230263987944</v>
          </cell>
          <cell r="K249">
            <v>731.84272678912623</v>
          </cell>
          <cell r="L249">
            <v>736.29022857409041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4353.5304881154225</v>
          </cell>
        </row>
        <row r="250">
          <cell r="B250" t="str">
            <v xml:space="preserve">4.1.9  -  Parc.Variável da Concessão   </v>
          </cell>
          <cell r="G250">
            <v>9642.0050071641144</v>
          </cell>
          <cell r="H250">
            <v>9926.727362802987</v>
          </cell>
          <cell r="I250">
            <v>10219.872153622724</v>
          </cell>
          <cell r="J250">
            <v>10521.68896480353</v>
          </cell>
          <cell r="K250">
            <v>10832.434790634992</v>
          </cell>
          <cell r="L250">
            <v>11152.37425484833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62295.102533876678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233275.87151166011</v>
          </cell>
          <cell r="H252">
            <v>241611.89397119838</v>
          </cell>
          <cell r="I252">
            <v>250194.49222464737</v>
          </cell>
          <cell r="J252">
            <v>259030.98708530253</v>
          </cell>
          <cell r="K252">
            <v>268128.90274895256</v>
          </cell>
          <cell r="L252">
            <v>277495.98678371671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1529738.1343254775</v>
          </cell>
        </row>
        <row r="253">
          <cell r="B253" t="str">
            <v>6 -  RESULTADO FINANCEIRO    (6.1)</v>
          </cell>
          <cell r="G253">
            <v>1530.4769852641452</v>
          </cell>
          <cell r="H253">
            <v>1575.6710099687282</v>
          </cell>
          <cell r="I253">
            <v>1622.2019291464642</v>
          </cell>
          <cell r="J253">
            <v>1670.1093594926242</v>
          </cell>
          <cell r="K253">
            <v>1719.4340937515863</v>
          </cell>
          <cell r="L253">
            <v>1770.2181356902113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9888.1115133137591</v>
          </cell>
        </row>
        <row r="254">
          <cell r="B254" t="str">
            <v>6.1 - Receitas    (Transp. Qd. 2B)</v>
          </cell>
          <cell r="G254">
            <v>1530.4769852641452</v>
          </cell>
          <cell r="H254">
            <v>1575.6710099687282</v>
          </cell>
          <cell r="I254">
            <v>1622.2019291464642</v>
          </cell>
          <cell r="J254">
            <v>1670.1093594926242</v>
          </cell>
          <cell r="K254">
            <v>1719.4340937515863</v>
          </cell>
          <cell r="L254">
            <v>1770.2181356902113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9888.1115133137591</v>
          </cell>
        </row>
        <row r="255">
          <cell r="B255" t="str">
            <v>7 -  RESULTADO OPERACIONAL    (5 + 6)</v>
          </cell>
          <cell r="G255">
            <v>234806.34849692424</v>
          </cell>
          <cell r="H255">
            <v>243187.56498116712</v>
          </cell>
          <cell r="I255">
            <v>251816.69415379383</v>
          </cell>
          <cell r="J255">
            <v>260701.09644479517</v>
          </cell>
          <cell r="K255">
            <v>269848.33684270416</v>
          </cell>
          <cell r="L255">
            <v>279266.20491940691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1539626.2458387914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234806.34849692424</v>
          </cell>
          <cell r="H257">
            <v>243187.56498116712</v>
          </cell>
          <cell r="I257">
            <v>251816.69415379383</v>
          </cell>
          <cell r="J257">
            <v>260701.09644479517</v>
          </cell>
          <cell r="K257">
            <v>269848.33684270416</v>
          </cell>
          <cell r="L257">
            <v>279266.20491940691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1539626.2458387914</v>
          </cell>
        </row>
        <row r="258">
          <cell r="B258" t="str">
            <v>10- CONTRIBUIÇÃO SOCIAL (Legislação vigente)</v>
          </cell>
          <cell r="G258">
            <v>18784.507879753939</v>
          </cell>
          <cell r="H258">
            <v>19455.005198493371</v>
          </cell>
          <cell r="I258">
            <v>20145.335532303507</v>
          </cell>
          <cell r="J258">
            <v>20856.087715583613</v>
          </cell>
          <cell r="K258">
            <v>21587.866947416333</v>
          </cell>
          <cell r="L258">
            <v>22341.296393552555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123170.09966710332</v>
          </cell>
        </row>
        <row r="259">
          <cell r="B259" t="str">
            <v>11- RESULTADO ANTES IMPOSTO DE RENDA    (9 - 10)</v>
          </cell>
          <cell r="G259">
            <v>216021.8406171703</v>
          </cell>
          <cell r="H259">
            <v>223732.55978267375</v>
          </cell>
          <cell r="I259">
            <v>231671.3586214903</v>
          </cell>
          <cell r="J259">
            <v>239845.00872921155</v>
          </cell>
          <cell r="K259">
            <v>248260.46989528782</v>
          </cell>
          <cell r="L259">
            <v>256924.90852585435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1416456.1461716881</v>
          </cell>
        </row>
        <row r="260">
          <cell r="B260" t="str">
            <v>12- IMPOSTO DE RENDA (Legislação vigente)</v>
          </cell>
          <cell r="G260">
            <v>58677.58712423106</v>
          </cell>
          <cell r="H260">
            <v>60772.891245291772</v>
          </cell>
          <cell r="I260">
            <v>62930.173538448449</v>
          </cell>
          <cell r="J260">
            <v>65151.274111198793</v>
          </cell>
          <cell r="K260">
            <v>67438.084210676039</v>
          </cell>
          <cell r="L260">
            <v>69792.551229851728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384762.56145969784</v>
          </cell>
        </row>
        <row r="261">
          <cell r="B261" t="str">
            <v>13- RESULTADO DE EXERCÍCIO    (11 - 12)</v>
          </cell>
          <cell r="G261">
            <v>157344.25349293923</v>
          </cell>
          <cell r="H261">
            <v>162959.66853738198</v>
          </cell>
          <cell r="I261">
            <v>168741.18508304184</v>
          </cell>
          <cell r="J261">
            <v>174693.73461801276</v>
          </cell>
          <cell r="K261">
            <v>180822.3856846118</v>
          </cell>
          <cell r="L261">
            <v>187132.35729600262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1031693.5847119903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161905.15299999999</v>
          </cell>
          <cell r="H267">
            <v>166725.73285</v>
          </cell>
          <cell r="I267">
            <v>171721.41105</v>
          </cell>
          <cell r="J267">
            <v>176828.18075</v>
          </cell>
          <cell r="K267">
            <v>190305.67908333329</v>
          </cell>
          <cell r="L267">
            <v>202812.34099750678</v>
          </cell>
          <cell r="M267">
            <v>214922.7432</v>
          </cell>
          <cell r="N267">
            <v>221241.27535000001</v>
          </cell>
          <cell r="O267">
            <v>227772.95969999998</v>
          </cell>
          <cell r="P267">
            <v>234478.46585000001</v>
          </cell>
          <cell r="Q267">
            <v>241380.84555</v>
          </cell>
          <cell r="R267">
            <v>248512.97260000001</v>
          </cell>
          <cell r="S267">
            <v>255840.25355000005</v>
          </cell>
          <cell r="T267">
            <v>263405.06774999999</v>
          </cell>
          <cell r="U267">
            <v>271183.45615000004</v>
          </cell>
          <cell r="V267">
            <v>279200.84424999997</v>
          </cell>
          <cell r="W267">
            <v>287439.60299999994</v>
          </cell>
          <cell r="X267">
            <v>295944.74924999999</v>
          </cell>
          <cell r="Y267">
            <v>304691.12125000003</v>
          </cell>
          <cell r="Z267">
            <v>313725.12845000002</v>
          </cell>
          <cell r="AA267">
            <v>4730037.9836308397</v>
          </cell>
        </row>
        <row r="268">
          <cell r="B268" t="str">
            <v>1.1.  RECEITAS     (1.1.1.+ ... + 1.1.4)</v>
          </cell>
          <cell r="G268">
            <v>161905.15299999999</v>
          </cell>
          <cell r="H268">
            <v>166725.73285</v>
          </cell>
          <cell r="I268">
            <v>171721.41105</v>
          </cell>
          <cell r="J268">
            <v>176828.18075</v>
          </cell>
          <cell r="K268">
            <v>190305.67908333329</v>
          </cell>
          <cell r="L268">
            <v>202812.34099750678</v>
          </cell>
          <cell r="M268">
            <v>214922.7432</v>
          </cell>
          <cell r="N268">
            <v>221241.27535000001</v>
          </cell>
          <cell r="O268">
            <v>227772.95969999998</v>
          </cell>
          <cell r="P268">
            <v>234478.46585000001</v>
          </cell>
          <cell r="Q268">
            <v>241380.84555</v>
          </cell>
          <cell r="R268">
            <v>248512.97260000001</v>
          </cell>
          <cell r="S268">
            <v>255840.25355000005</v>
          </cell>
          <cell r="T268">
            <v>263405.06774999999</v>
          </cell>
          <cell r="U268">
            <v>271183.45615000004</v>
          </cell>
          <cell r="V268">
            <v>279200.84424999997</v>
          </cell>
          <cell r="W268">
            <v>287439.60299999994</v>
          </cell>
          <cell r="X268">
            <v>295944.74924999999</v>
          </cell>
          <cell r="Y268">
            <v>304691.12125000003</v>
          </cell>
          <cell r="Z268">
            <v>313725.12845000002</v>
          </cell>
          <cell r="AA268">
            <v>4730037.9836308397</v>
          </cell>
        </row>
        <row r="269">
          <cell r="B269" t="str">
            <v>1.1.1   Receitas de Pedágio</v>
          </cell>
          <cell r="G269">
            <v>153464.59999999998</v>
          </cell>
          <cell r="H269">
            <v>158033.87</v>
          </cell>
          <cell r="I269">
            <v>162769.10999999999</v>
          </cell>
          <cell r="J269">
            <v>167609.65</v>
          </cell>
          <cell r="K269">
            <v>180772.37222222218</v>
          </cell>
          <cell r="L269">
            <v>191958.16666418585</v>
          </cell>
          <cell r="M269">
            <v>203718.24</v>
          </cell>
          <cell r="N269">
            <v>209707.37</v>
          </cell>
          <cell r="O269">
            <v>215898.53999999998</v>
          </cell>
          <cell r="P269">
            <v>222254.47</v>
          </cell>
          <cell r="Q269">
            <v>228797.01</v>
          </cell>
          <cell r="R269">
            <v>235557.32</v>
          </cell>
          <cell r="S269">
            <v>242502.61000000004</v>
          </cell>
          <cell r="T269">
            <v>249673.05000000002</v>
          </cell>
          <cell r="U269">
            <v>257045.93000000002</v>
          </cell>
          <cell r="V269">
            <v>264645.34999999998</v>
          </cell>
          <cell r="W269">
            <v>272454.59999999998</v>
          </cell>
          <cell r="X269">
            <v>280516.34999999998</v>
          </cell>
          <cell r="Y269">
            <v>288806.75</v>
          </cell>
          <cell r="Z269">
            <v>297369.78999999998</v>
          </cell>
          <cell r="AA269">
            <v>4483555.1488864077</v>
          </cell>
        </row>
        <row r="270">
          <cell r="B270" t="str">
            <v>1.1.2   Outras Receitas Operacionais</v>
          </cell>
          <cell r="G270">
            <v>7673.23</v>
          </cell>
          <cell r="H270">
            <v>7901.6935000000003</v>
          </cell>
          <cell r="I270">
            <v>8138.4555</v>
          </cell>
          <cell r="J270">
            <v>8380.4825000000001</v>
          </cell>
          <cell r="K270">
            <v>8629.4449999999979</v>
          </cell>
          <cell r="L270">
            <v>9894.3835000000017</v>
          </cell>
          <cell r="M270">
            <v>10185.912</v>
          </cell>
          <cell r="N270">
            <v>10485.3685</v>
          </cell>
          <cell r="O270">
            <v>10794.927</v>
          </cell>
          <cell r="P270">
            <v>11112.7235</v>
          </cell>
          <cell r="Q270">
            <v>11439.8505</v>
          </cell>
          <cell r="R270">
            <v>11777.866000000002</v>
          </cell>
          <cell r="S270">
            <v>12125.130500000003</v>
          </cell>
          <cell r="T270">
            <v>12483.652500000002</v>
          </cell>
          <cell r="U270">
            <v>12852.296500000002</v>
          </cell>
          <cell r="V270">
            <v>13232.2675</v>
          </cell>
          <cell r="W270">
            <v>13622.73</v>
          </cell>
          <cell r="X270">
            <v>14025.817499999999</v>
          </cell>
          <cell r="Y270">
            <v>14440.337500000001</v>
          </cell>
          <cell r="Z270">
            <v>14868.4895</v>
          </cell>
          <cell r="AA270">
            <v>224065.05899999998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767.32299999999987</v>
          </cell>
          <cell r="H272">
            <v>790.16935000000001</v>
          </cell>
          <cell r="I272">
            <v>813.84555</v>
          </cell>
          <cell r="J272">
            <v>838.04824999999994</v>
          </cell>
          <cell r="K272">
            <v>903.86186111111101</v>
          </cell>
          <cell r="L272">
            <v>959.79083332092932</v>
          </cell>
          <cell r="M272">
            <v>1018.5912</v>
          </cell>
          <cell r="N272">
            <v>1048.53685</v>
          </cell>
          <cell r="O272">
            <v>1079.4927</v>
          </cell>
          <cell r="P272">
            <v>1111.27235</v>
          </cell>
          <cell r="Q272">
            <v>1143.98505</v>
          </cell>
          <cell r="R272">
            <v>1177.7866000000001</v>
          </cell>
          <cell r="S272">
            <v>1212.5130500000002</v>
          </cell>
          <cell r="T272">
            <v>1248.3652500000001</v>
          </cell>
          <cell r="U272">
            <v>1285.2296500000002</v>
          </cell>
          <cell r="V272">
            <v>1323.2267499999998</v>
          </cell>
          <cell r="W272">
            <v>1362.2729999999999</v>
          </cell>
          <cell r="X272">
            <v>1402.5817499999998</v>
          </cell>
          <cell r="Y272">
            <v>1444.0337500000001</v>
          </cell>
          <cell r="Z272">
            <v>1486.8489499999998</v>
          </cell>
          <cell r="AA272">
            <v>22417.775744432038</v>
          </cell>
        </row>
        <row r="273">
          <cell r="B273" t="str">
            <v>2.  DESEMBOLSOS     (2.1.+ ... + 2.4)</v>
          </cell>
          <cell r="G273">
            <v>170086.33033210548</v>
          </cell>
          <cell r="H273">
            <v>233753.19683872475</v>
          </cell>
          <cell r="I273">
            <v>312144.70551846974</v>
          </cell>
          <cell r="J273">
            <v>307694.35568366124</v>
          </cell>
          <cell r="K273">
            <v>235503.1760543758</v>
          </cell>
          <cell r="L273">
            <v>103505.96189547362</v>
          </cell>
          <cell r="M273">
            <v>106944.23100098415</v>
          </cell>
          <cell r="N273">
            <v>112684.55653654577</v>
          </cell>
          <cell r="O273">
            <v>115094.16410027664</v>
          </cell>
          <cell r="P273">
            <v>119743.19007414879</v>
          </cell>
          <cell r="Q273">
            <v>140952.71595064248</v>
          </cell>
          <cell r="R273">
            <v>147497.14936635151</v>
          </cell>
          <cell r="S273">
            <v>156395.98237081309</v>
          </cell>
          <cell r="T273">
            <v>136924.21089401454</v>
          </cell>
          <cell r="U273">
            <v>133590.45103656885</v>
          </cell>
          <cell r="V273">
            <v>138127.95985679742</v>
          </cell>
          <cell r="W273">
            <v>140513.16041780566</v>
          </cell>
          <cell r="X273">
            <v>151135.00327705443</v>
          </cell>
          <cell r="Y273">
            <v>162267.19483966089</v>
          </cell>
          <cell r="Z273">
            <v>152476.25190324528</v>
          </cell>
          <cell r="AA273">
            <v>3277033.9479477201</v>
          </cell>
        </row>
        <row r="274">
          <cell r="B274" t="str">
            <v>2.1.  OPERACIONAIS     (2.1.1.+ ... + 2.1.8)</v>
          </cell>
          <cell r="G274">
            <v>72128.571337172354</v>
          </cell>
          <cell r="H274">
            <v>63941.056433326266</v>
          </cell>
          <cell r="I274">
            <v>63572.857670223006</v>
          </cell>
          <cell r="J274">
            <v>64793.077856451455</v>
          </cell>
          <cell r="K274">
            <v>65910.090651670151</v>
          </cell>
          <cell r="L274">
            <v>60761.411542435104</v>
          </cell>
          <cell r="M274">
            <v>60053.078006690943</v>
          </cell>
          <cell r="N274">
            <v>59176.475763327406</v>
          </cell>
          <cell r="O274">
            <v>59485.286224557414</v>
          </cell>
          <cell r="P274">
            <v>59655.862705630097</v>
          </cell>
          <cell r="Q274">
            <v>59983.76960382011</v>
          </cell>
          <cell r="R274">
            <v>60211.49324381011</v>
          </cell>
          <cell r="S274">
            <v>61057.944495358104</v>
          </cell>
          <cell r="T274">
            <v>67274.229266724098</v>
          </cell>
          <cell r="U274">
            <v>74710.903962880097</v>
          </cell>
          <cell r="V274">
            <v>75485.022059460112</v>
          </cell>
          <cell r="W274">
            <v>76648.584566959107</v>
          </cell>
          <cell r="X274">
            <v>76437.109465532092</v>
          </cell>
          <cell r="Y274">
            <v>77376.071597144095</v>
          </cell>
          <cell r="Z274">
            <v>78903.27166069411</v>
          </cell>
          <cell r="AA274">
            <v>1337566.1681138664</v>
          </cell>
        </row>
        <row r="275">
          <cell r="B275" t="str">
            <v xml:space="preserve">2.1.1.  Pessoal / Administradores   </v>
          </cell>
          <cell r="G275">
            <v>31530.224160000005</v>
          </cell>
          <cell r="H275">
            <v>31456.546200000001</v>
          </cell>
          <cell r="I275">
            <v>31715.339759999999</v>
          </cell>
          <cell r="J275">
            <v>31514.817599999998</v>
          </cell>
          <cell r="K275">
            <v>31868.450159999997</v>
          </cell>
          <cell r="L275">
            <v>30033.861000000001</v>
          </cell>
          <cell r="M275">
            <v>29833.33884</v>
          </cell>
          <cell r="N275">
            <v>29155.886760000001</v>
          </cell>
          <cell r="O275">
            <v>29055.625680000001</v>
          </cell>
          <cell r="P275">
            <v>29055.625680000001</v>
          </cell>
          <cell r="Q275">
            <v>29055.625680000001</v>
          </cell>
          <cell r="R275">
            <v>29055.625680000001</v>
          </cell>
          <cell r="S275">
            <v>29055.625680000001</v>
          </cell>
          <cell r="T275">
            <v>29055.625680000001</v>
          </cell>
          <cell r="U275">
            <v>29055.625680000001</v>
          </cell>
          <cell r="V275">
            <v>29055.625680000001</v>
          </cell>
          <cell r="W275">
            <v>29055.625680000001</v>
          </cell>
          <cell r="X275">
            <v>28454.0592</v>
          </cell>
          <cell r="Y275">
            <v>28454.0592</v>
          </cell>
          <cell r="Z275">
            <v>28454.0592</v>
          </cell>
          <cell r="AA275">
            <v>593971.27320000005</v>
          </cell>
        </row>
        <row r="276">
          <cell r="B276" t="str">
            <v xml:space="preserve">2.1.2.  Conservação de Rotina  </v>
          </cell>
          <cell r="G276">
            <v>16616.123720014613</v>
          </cell>
          <cell r="H276">
            <v>7458.3971050546133</v>
          </cell>
          <cell r="I276">
            <v>7513.0237288846138</v>
          </cell>
          <cell r="J276">
            <v>7538.7792954046135</v>
          </cell>
          <cell r="K276">
            <v>7628.7614924399986</v>
          </cell>
          <cell r="L276">
            <v>8563.0869698723072</v>
          </cell>
          <cell r="M276">
            <v>8568.2191388723077</v>
          </cell>
          <cell r="N276">
            <v>8680.1416681223072</v>
          </cell>
          <cell r="O276">
            <v>8700.7336414223046</v>
          </cell>
          <cell r="P276">
            <v>8757.5037930299968</v>
          </cell>
          <cell r="Q276">
            <v>8757.5037930299968</v>
          </cell>
          <cell r="R276">
            <v>8757.5037930299968</v>
          </cell>
          <cell r="S276">
            <v>8757.5037930299968</v>
          </cell>
          <cell r="T276">
            <v>8784.4615605599993</v>
          </cell>
          <cell r="U276">
            <v>8784.4615605599993</v>
          </cell>
          <cell r="V276">
            <v>8784.4615605599993</v>
          </cell>
          <cell r="W276">
            <v>8784.4615605599993</v>
          </cell>
          <cell r="X276">
            <v>8826.8220224400011</v>
          </cell>
          <cell r="Y276">
            <v>8903.44235682</v>
          </cell>
          <cell r="Z276">
            <v>8903.44235682</v>
          </cell>
          <cell r="AA276">
            <v>178068.83491052769</v>
          </cell>
        </row>
        <row r="277">
          <cell r="B277" t="str">
            <v xml:space="preserve">2.1.3.  Consumo   </v>
          </cell>
          <cell r="G277">
            <v>2706.2184000000002</v>
          </cell>
          <cell r="H277">
            <v>2678.1288000000004</v>
          </cell>
          <cell r="I277">
            <v>2708.6567999999997</v>
          </cell>
          <cell r="J277">
            <v>2695.8119999999999</v>
          </cell>
          <cell r="K277">
            <v>2726.3399999999997</v>
          </cell>
          <cell r="L277">
            <v>2652.0504000000001</v>
          </cell>
          <cell r="M277">
            <v>2639.2055999999998</v>
          </cell>
          <cell r="N277">
            <v>2615.5175999999997</v>
          </cell>
          <cell r="O277">
            <v>2609.0952000000002</v>
          </cell>
          <cell r="P277">
            <v>2609.0952000000002</v>
          </cell>
          <cell r="Q277">
            <v>2609.0952000000002</v>
          </cell>
          <cell r="R277">
            <v>2609.0952000000002</v>
          </cell>
          <cell r="S277">
            <v>2609.0952000000002</v>
          </cell>
          <cell r="T277">
            <v>2609.0952000000002</v>
          </cell>
          <cell r="U277">
            <v>2609.0952000000002</v>
          </cell>
          <cell r="V277">
            <v>2609.0952000000002</v>
          </cell>
          <cell r="W277">
            <v>2609.0952000000002</v>
          </cell>
          <cell r="X277">
            <v>2570.5607999999997</v>
          </cell>
          <cell r="Y277">
            <v>2570.5607999999997</v>
          </cell>
          <cell r="Z277">
            <v>2570.5607999999997</v>
          </cell>
          <cell r="AA277">
            <v>52615.46880000001</v>
          </cell>
        </row>
        <row r="278">
          <cell r="B278" t="str">
            <v>2.1.4.  Transportes</v>
          </cell>
          <cell r="G278">
            <v>2563.9840800000002</v>
          </cell>
          <cell r="H278">
            <v>2585.3680800000002</v>
          </cell>
          <cell r="I278">
            <v>2585.3680800000002</v>
          </cell>
          <cell r="J278">
            <v>2585.3680800000002</v>
          </cell>
          <cell r="K278">
            <v>2585.3680800000002</v>
          </cell>
          <cell r="L278">
            <v>2174.5582800000002</v>
          </cell>
          <cell r="M278">
            <v>2174.5582800000002</v>
          </cell>
          <cell r="N278">
            <v>2174.5582800000002</v>
          </cell>
          <cell r="O278">
            <v>2174.5582800000002</v>
          </cell>
          <cell r="P278">
            <v>2174.5582800000002</v>
          </cell>
          <cell r="Q278">
            <v>2174.5582800000002</v>
          </cell>
          <cell r="R278">
            <v>2174.5582800000002</v>
          </cell>
          <cell r="S278">
            <v>2174.5582800000002</v>
          </cell>
          <cell r="T278">
            <v>2174.5582800000002</v>
          </cell>
          <cell r="U278">
            <v>2174.5582800000002</v>
          </cell>
          <cell r="V278">
            <v>2174.5582800000002</v>
          </cell>
          <cell r="W278">
            <v>2174.5582800000002</v>
          </cell>
          <cell r="X278">
            <v>2174.5582800000002</v>
          </cell>
          <cell r="Y278">
            <v>2174.5582800000002</v>
          </cell>
          <cell r="Z278">
            <v>2174.5582800000002</v>
          </cell>
          <cell r="AA278">
            <v>45523.830599999994</v>
          </cell>
        </row>
        <row r="279">
          <cell r="B279" t="str">
            <v>2.1.5.  Diversas</v>
          </cell>
          <cell r="G279">
            <v>8330.5970557637083</v>
          </cell>
          <cell r="H279">
            <v>8265.0478325671647</v>
          </cell>
          <cell r="I279">
            <v>6953.3225466433214</v>
          </cell>
          <cell r="J279">
            <v>6311.9469386805322</v>
          </cell>
          <cell r="K279">
            <v>6545.08564101311</v>
          </cell>
          <cell r="L279">
            <v>4040.2496296578984</v>
          </cell>
          <cell r="M279">
            <v>4217.7689966549196</v>
          </cell>
          <cell r="N279">
            <v>4135.6025966549196</v>
          </cell>
          <cell r="O279">
            <v>4249.5737966549204</v>
          </cell>
          <cell r="P279">
            <v>4120.3673966549195</v>
          </cell>
          <cell r="Q279">
            <v>4182.0601966549184</v>
          </cell>
          <cell r="R279">
            <v>4101.9097966549198</v>
          </cell>
          <cell r="S279">
            <v>4217.8489966549187</v>
          </cell>
          <cell r="T279">
            <v>4090.7641966549195</v>
          </cell>
          <cell r="U279">
            <v>4255.8169966549194</v>
          </cell>
          <cell r="V279">
            <v>4279.064996654919</v>
          </cell>
          <cell r="W279">
            <v>4445.2601966549191</v>
          </cell>
          <cell r="X279">
            <v>4272.4985966549193</v>
          </cell>
          <cell r="Y279">
            <v>4439.9513966549193</v>
          </cell>
          <cell r="Z279">
            <v>4822.5145966549198</v>
          </cell>
          <cell r="AA279">
            <v>100277.25239749459</v>
          </cell>
        </row>
        <row r="280">
          <cell r="B280" t="str">
            <v>2.1.6.  Tributos s/ Faturamento</v>
          </cell>
          <cell r="G280">
            <v>5218.498493395924</v>
          </cell>
          <cell r="H280">
            <v>6154.0753527334191</v>
          </cell>
          <cell r="I280">
            <v>6267.8506107499998</v>
          </cell>
          <cell r="J280">
            <v>6454.2221362499995</v>
          </cell>
          <cell r="K280">
            <v>7458.1284168557377</v>
          </cell>
          <cell r="L280">
            <v>8785.3069720812327</v>
          </cell>
          <cell r="M280">
            <v>8178.9586083572885</v>
          </cell>
          <cell r="N280">
            <v>8075.2929802500003</v>
          </cell>
          <cell r="O280">
            <v>8313.7275604999995</v>
          </cell>
          <cell r="P280">
            <v>8558.4791827499994</v>
          </cell>
          <cell r="Q280">
            <v>8810.4009382500008</v>
          </cell>
          <cell r="R280">
            <v>9070.7404640000004</v>
          </cell>
          <cell r="S280">
            <v>9338.1630382500007</v>
          </cell>
          <cell r="T280">
            <v>16168.165871250003</v>
          </cell>
          <cell r="U280">
            <v>23393.171897249998</v>
          </cell>
          <cell r="V280">
            <v>24084.84695875</v>
          </cell>
          <cell r="W280">
            <v>24795.195899999999</v>
          </cell>
          <cell r="X280">
            <v>25529.010808750001</v>
          </cell>
          <cell r="Y280">
            <v>26283.655313750001</v>
          </cell>
          <cell r="Z280">
            <v>27062.653831749998</v>
          </cell>
          <cell r="AA280">
            <v>268000.54533592361</v>
          </cell>
        </row>
        <row r="281">
          <cell r="B281" t="str">
            <v>2.1.7.  Seguros</v>
          </cell>
          <cell r="G281">
            <v>2586.4227907981117</v>
          </cell>
          <cell r="H281">
            <v>2784.3417182990715</v>
          </cell>
          <cell r="I281">
            <v>3277.4736792730787</v>
          </cell>
          <cell r="J281">
            <v>5180.2568292975302</v>
          </cell>
          <cell r="K281">
            <v>4879.4615651200702</v>
          </cell>
          <cell r="L281">
            <v>2542.0610707039446</v>
          </cell>
          <cell r="M281">
            <v>2506.2873550008198</v>
          </cell>
          <cell r="N281">
            <v>2432.7705895121835</v>
          </cell>
          <cell r="O281">
            <v>2493.6495840621833</v>
          </cell>
          <cell r="P281">
            <v>2511.9557002871834</v>
          </cell>
          <cell r="Q281">
            <v>2544.3719937371834</v>
          </cell>
          <cell r="R281">
            <v>2609.2921155371832</v>
          </cell>
          <cell r="S281">
            <v>3091.5919450971837</v>
          </cell>
          <cell r="T281">
            <v>2632.2301290671835</v>
          </cell>
          <cell r="U281">
            <v>2690.3373392871836</v>
          </cell>
          <cell r="V281">
            <v>2762.4511652871829</v>
          </cell>
          <cell r="W281">
            <v>3064.7510504921829</v>
          </cell>
          <cell r="X281">
            <v>2925.7804507271831</v>
          </cell>
          <cell r="Y281">
            <v>2885.6074154671833</v>
          </cell>
          <cell r="Z281">
            <v>3263.4875556171833</v>
          </cell>
          <cell r="AA281">
            <v>59664.582042671005</v>
          </cell>
        </row>
        <row r="282">
          <cell r="B282" t="str">
            <v xml:space="preserve">2.1.8.  Garantias </v>
          </cell>
          <cell r="G282">
            <v>2576.5026371999998</v>
          </cell>
          <cell r="H282">
            <v>2559.1513446720001</v>
          </cell>
          <cell r="I282">
            <v>2551.822464672</v>
          </cell>
          <cell r="J282">
            <v>2511.8749768187795</v>
          </cell>
          <cell r="K282">
            <v>2218.4952962412326</v>
          </cell>
          <cell r="L282">
            <v>1970.2372201197195</v>
          </cell>
          <cell r="M282">
            <v>1934.7411878055975</v>
          </cell>
          <cell r="N282">
            <v>1906.705288788</v>
          </cell>
          <cell r="O282">
            <v>1888.3224819179998</v>
          </cell>
          <cell r="P282">
            <v>1868.2774729079999</v>
          </cell>
          <cell r="Q282">
            <v>1850.1535221479999</v>
          </cell>
          <cell r="R282">
            <v>1832.7679145880002</v>
          </cell>
          <cell r="S282">
            <v>1813.5575623260002</v>
          </cell>
          <cell r="T282">
            <v>1759.3283491920004</v>
          </cell>
          <cell r="U282">
            <v>1747.8370091279999</v>
          </cell>
          <cell r="V282">
            <v>1734.9182182080003</v>
          </cell>
          <cell r="W282">
            <v>1719.6366992520002</v>
          </cell>
          <cell r="X282">
            <v>1683.8193069599999</v>
          </cell>
          <cell r="Y282">
            <v>1664.236834452</v>
          </cell>
          <cell r="Z282">
            <v>1651.9950398520004</v>
          </cell>
          <cell r="AA282">
            <v>39444.380827249333</v>
          </cell>
        </row>
        <row r="283">
          <cell r="B283" t="str">
            <v>2.2.  INVESTIMENTOS / IMOBILIZADO     (2.2.1.+ ... + 2.2.7)</v>
          </cell>
          <cell r="G283">
            <v>58740.580000000009</v>
          </cell>
          <cell r="H283">
            <v>132062.65979916873</v>
          </cell>
          <cell r="I283">
            <v>210652.76791749129</v>
          </cell>
          <cell r="J283">
            <v>204469.91907441305</v>
          </cell>
          <cell r="K283">
            <v>127902.49561926961</v>
          </cell>
          <cell r="L283">
            <v>8405.36</v>
          </cell>
          <cell r="M283">
            <v>6896.6091813311623</v>
          </cell>
          <cell r="N283">
            <v>10514.710000000001</v>
          </cell>
          <cell r="O283">
            <v>10576.539999999999</v>
          </cell>
          <cell r="P283">
            <v>12417.75</v>
          </cell>
          <cell r="Q283">
            <v>30270.380000000005</v>
          </cell>
          <cell r="R283">
            <v>34855.700000000004</v>
          </cell>
          <cell r="S283">
            <v>41702.28</v>
          </cell>
          <cell r="T283">
            <v>17377.410000000003</v>
          </cell>
          <cell r="U283">
            <v>7220.2800000000007</v>
          </cell>
          <cell r="V283">
            <v>8554.239999999998</v>
          </cell>
          <cell r="W283">
            <v>7228.2000000000007</v>
          </cell>
          <cell r="X283">
            <v>15430.12</v>
          </cell>
          <cell r="Y283">
            <v>24373.71</v>
          </cell>
          <cell r="Z283">
            <v>26392.819650000005</v>
          </cell>
          <cell r="AA283">
            <v>996044.53124167386</v>
          </cell>
        </row>
        <row r="284">
          <cell r="B284" t="str">
            <v xml:space="preserve">2.2.1.  Ampliação Principal </v>
          </cell>
          <cell r="G284">
            <v>10026.988408385039</v>
          </cell>
          <cell r="H284">
            <v>81145.563672697564</v>
          </cell>
          <cell r="I284">
            <v>186486.52734539512</v>
          </cell>
          <cell r="J284">
            <v>174243.84125303716</v>
          </cell>
          <cell r="K284">
            <v>89018.356047460766</v>
          </cell>
          <cell r="L284">
            <v>1584.35</v>
          </cell>
          <cell r="M284">
            <v>1584.35</v>
          </cell>
          <cell r="N284">
            <v>1535.72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5468.56</v>
          </cell>
          <cell r="T284">
            <v>5468.56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556562.81672697573</v>
          </cell>
        </row>
        <row r="285">
          <cell r="B285" t="str">
            <v>2.2.2.  Demais Obras de Ampliação/Melhoramentos</v>
          </cell>
          <cell r="G285">
            <v>6937.5704751250023</v>
          </cell>
          <cell r="H285">
            <v>13541.564976124999</v>
          </cell>
          <cell r="I285">
            <v>5792.9754917499995</v>
          </cell>
          <cell r="J285">
            <v>9155.2849689999966</v>
          </cell>
          <cell r="K285">
            <v>7351.8463193300013</v>
          </cell>
          <cell r="L285">
            <v>66.241325985009098</v>
          </cell>
          <cell r="M285">
            <v>505.01632598500873</v>
          </cell>
          <cell r="N285">
            <v>923.00518000000011</v>
          </cell>
          <cell r="O285">
            <v>1402.2448899999999</v>
          </cell>
          <cell r="P285">
            <v>8257.6958599999998</v>
          </cell>
          <cell r="Q285">
            <v>22786.163700000001</v>
          </cell>
          <cell r="R285">
            <v>26932.302920000002</v>
          </cell>
          <cell r="S285">
            <v>16580.348859999998</v>
          </cell>
          <cell r="T285">
            <v>1010.2232800000008</v>
          </cell>
          <cell r="U285">
            <v>2020.450900000001</v>
          </cell>
          <cell r="V285">
            <v>1010.22</v>
          </cell>
          <cell r="W285">
            <v>1.4779999999518623E-2</v>
          </cell>
          <cell r="X285">
            <v>4767.6368800000018</v>
          </cell>
          <cell r="Y285">
            <v>13041.234499999999</v>
          </cell>
          <cell r="Z285">
            <v>16403.550000000003</v>
          </cell>
          <cell r="AA285">
            <v>158485.59163330001</v>
          </cell>
        </row>
        <row r="286">
          <cell r="B286" t="str">
            <v xml:space="preserve">2.2.3.  Equipamentos, Veiculos e Sist. Controle </v>
          </cell>
          <cell r="G286">
            <v>22147.602513459195</v>
          </cell>
          <cell r="H286">
            <v>10599.96</v>
          </cell>
          <cell r="I286">
            <v>3323.5699999999997</v>
          </cell>
          <cell r="J286">
            <v>4601.2819264577265</v>
          </cell>
          <cell r="K286">
            <v>13418.603518008696</v>
          </cell>
          <cell r="L286">
            <v>4348.9010715648383</v>
          </cell>
          <cell r="M286">
            <v>562.44000000000005</v>
          </cell>
          <cell r="N286">
            <v>254.39999999999998</v>
          </cell>
          <cell r="O286">
            <v>902.08799999999985</v>
          </cell>
          <cell r="P286">
            <v>2456</v>
          </cell>
          <cell r="Q286">
            <v>5240.9179999999997</v>
          </cell>
          <cell r="R286">
            <v>144</v>
          </cell>
          <cell r="S286">
            <v>14086.407999999999</v>
          </cell>
          <cell r="T286">
            <v>8143.96</v>
          </cell>
          <cell r="U286">
            <v>2200.3200000000002</v>
          </cell>
          <cell r="V286">
            <v>6018.8388699999987</v>
          </cell>
          <cell r="W286">
            <v>3614.0780000000004</v>
          </cell>
          <cell r="X286">
            <v>2556.7999999999997</v>
          </cell>
          <cell r="Y286">
            <v>1778.48</v>
          </cell>
          <cell r="Z286">
            <v>557.20000000000005</v>
          </cell>
          <cell r="AA286">
            <v>106955.84989949045</v>
          </cell>
        </row>
        <row r="287">
          <cell r="B287" t="str">
            <v>2.2.4.  Desapropriações</v>
          </cell>
          <cell r="G287">
            <v>0</v>
          </cell>
          <cell r="H287">
            <v>5455</v>
          </cell>
          <cell r="I287">
            <v>340</v>
          </cell>
          <cell r="J287">
            <v>0</v>
          </cell>
          <cell r="K287">
            <v>2053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7848</v>
          </cell>
        </row>
        <row r="288">
          <cell r="B288" t="str">
            <v xml:space="preserve">2.2.5.  Conservação Especial </v>
          </cell>
          <cell r="G288">
            <v>14628.41860303077</v>
          </cell>
          <cell r="H288">
            <v>21320.571150346153</v>
          </cell>
          <cell r="I288">
            <v>14709.695080346157</v>
          </cell>
          <cell r="J288">
            <v>16469.510925918152</v>
          </cell>
          <cell r="K288">
            <v>16060.689734470152</v>
          </cell>
          <cell r="L288">
            <v>2405.8676024501538</v>
          </cell>
          <cell r="M288">
            <v>4244.8028553461536</v>
          </cell>
          <cell r="N288">
            <v>7801.58482</v>
          </cell>
          <cell r="O288">
            <v>8272.2071099999994</v>
          </cell>
          <cell r="P288">
            <v>1704.0541400000011</v>
          </cell>
          <cell r="Q288">
            <v>2243.2983000000004</v>
          </cell>
          <cell r="R288">
            <v>7779.3970800000006</v>
          </cell>
          <cell r="S288">
            <v>5566.9631400000007</v>
          </cell>
          <cell r="T288">
            <v>2754.6667200000002</v>
          </cell>
          <cell r="U288">
            <v>2999.5090999999993</v>
          </cell>
          <cell r="V288">
            <v>1525.1811299999999</v>
          </cell>
          <cell r="W288">
            <v>3614.1072200000003</v>
          </cell>
          <cell r="X288">
            <v>8105.6831199999997</v>
          </cell>
          <cell r="Y288">
            <v>9553.9955000000009</v>
          </cell>
          <cell r="Z288">
            <v>9432.0696499999995</v>
          </cell>
          <cell r="AA288">
            <v>161192.27298190768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5000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5000</v>
          </cell>
        </row>
        <row r="291">
          <cell r="B291" t="str">
            <v>2.3.  DIREITO DE CONCESSÃO     (2.3.1.+ ... + 2.3.2)</v>
          </cell>
          <cell r="G291">
            <v>14473.741859999998</v>
          </cell>
          <cell r="H291">
            <v>9049.666905</v>
          </cell>
          <cell r="I291">
            <v>9198.8269650000002</v>
          </cell>
          <cell r="J291">
            <v>9351.3039750000007</v>
          </cell>
          <cell r="K291">
            <v>9753.6545166666656</v>
          </cell>
          <cell r="L291">
            <v>10005.176576773061</v>
          </cell>
          <cell r="M291">
            <v>10488.724560000001</v>
          </cell>
          <cell r="N291">
            <v>10677.382154999999</v>
          </cell>
          <cell r="O291">
            <v>10872.404009999998</v>
          </cell>
          <cell r="P291">
            <v>11072.615804999999</v>
          </cell>
          <cell r="Q291">
            <v>11278.705814999999</v>
          </cell>
          <cell r="R291">
            <v>11491.655580000001</v>
          </cell>
          <cell r="S291">
            <v>11710.432215000001</v>
          </cell>
          <cell r="T291">
            <v>11936.301074999999</v>
          </cell>
          <cell r="U291">
            <v>12168.546795</v>
          </cell>
          <cell r="V291">
            <v>12407.928524999999</v>
          </cell>
          <cell r="W291">
            <v>12653.919899999999</v>
          </cell>
          <cell r="X291">
            <v>12907.865024999999</v>
          </cell>
          <cell r="Y291">
            <v>13169.012625000001</v>
          </cell>
          <cell r="Z291">
            <v>13438.748385000001</v>
          </cell>
          <cell r="AA291">
            <v>228106.61326843977</v>
          </cell>
        </row>
        <row r="292">
          <cell r="B292" t="str">
            <v>2.3.1.  Valor Variável da Concessão</v>
          </cell>
          <cell r="G292">
            <v>4834.1348999999991</v>
          </cell>
          <cell r="H292">
            <v>4978.0669049999997</v>
          </cell>
          <cell r="I292">
            <v>5127.2269649999998</v>
          </cell>
          <cell r="J292">
            <v>5279.7039750000004</v>
          </cell>
          <cell r="K292">
            <v>5682.0545166666652</v>
          </cell>
          <cell r="L292">
            <v>6055.5765049255751</v>
          </cell>
          <cell r="M292">
            <v>6417.1245600000002</v>
          </cell>
          <cell r="N292">
            <v>6605.7821549999999</v>
          </cell>
          <cell r="O292">
            <v>6800.8040099999989</v>
          </cell>
          <cell r="P292">
            <v>7001.015805</v>
          </cell>
          <cell r="Q292">
            <v>7207.1058149999999</v>
          </cell>
          <cell r="R292">
            <v>7420.0555800000002</v>
          </cell>
          <cell r="S292">
            <v>7638.8322150000013</v>
          </cell>
          <cell r="T292">
            <v>7864.7010749999999</v>
          </cell>
          <cell r="U292">
            <v>8096.9467950000007</v>
          </cell>
          <cell r="V292">
            <v>8336.328524999999</v>
          </cell>
          <cell r="W292">
            <v>8582.3198999999986</v>
          </cell>
          <cell r="X292">
            <v>8836.2650249999988</v>
          </cell>
          <cell r="Y292">
            <v>9097.4126250000008</v>
          </cell>
          <cell r="Z292">
            <v>9367.1483850000004</v>
          </cell>
          <cell r="AA292">
            <v>141228.60623659226</v>
          </cell>
        </row>
        <row r="293">
          <cell r="B293" t="str">
            <v xml:space="preserve">2.3.2.  Valor Fixo da Concessão </v>
          </cell>
          <cell r="G293">
            <v>9639.6069599999992</v>
          </cell>
          <cell r="H293">
            <v>4071.6</v>
          </cell>
          <cell r="I293">
            <v>4071.6</v>
          </cell>
          <cell r="J293">
            <v>4071.6</v>
          </cell>
          <cell r="K293">
            <v>4071.6</v>
          </cell>
          <cell r="L293">
            <v>3949.6000718474861</v>
          </cell>
          <cell r="M293">
            <v>4071.6</v>
          </cell>
          <cell r="N293">
            <v>4071.6</v>
          </cell>
          <cell r="O293">
            <v>4071.6</v>
          </cell>
          <cell r="P293">
            <v>4071.6</v>
          </cell>
          <cell r="Q293">
            <v>4071.6</v>
          </cell>
          <cell r="R293">
            <v>4071.6</v>
          </cell>
          <cell r="S293">
            <v>4071.6</v>
          </cell>
          <cell r="T293">
            <v>4071.6</v>
          </cell>
          <cell r="U293">
            <v>4071.6</v>
          </cell>
          <cell r="V293">
            <v>4071.6</v>
          </cell>
          <cell r="W293">
            <v>4071.6</v>
          </cell>
          <cell r="X293">
            <v>4071.6</v>
          </cell>
          <cell r="Y293">
            <v>4071.6</v>
          </cell>
          <cell r="Z293">
            <v>4071.6</v>
          </cell>
          <cell r="AA293">
            <v>86878.007031847505</v>
          </cell>
        </row>
        <row r="294">
          <cell r="B294" t="str">
            <v>2.4.  DESEMBOLSOS  SOBRE O LUCRO     (2.4.1. + 2.4.2)</v>
          </cell>
          <cell r="G294">
            <v>24743.437134933109</v>
          </cell>
          <cell r="H294">
            <v>28699.813701229752</v>
          </cell>
          <cell r="I294">
            <v>28720.252965755433</v>
          </cell>
          <cell r="J294">
            <v>29080.054777796751</v>
          </cell>
          <cell r="K294">
            <v>31936.935266769375</v>
          </cell>
          <cell r="L294">
            <v>24334.01377626547</v>
          </cell>
          <cell r="M294">
            <v>29505.819252962039</v>
          </cell>
          <cell r="N294">
            <v>32315.988618218376</v>
          </cell>
          <cell r="O294">
            <v>34159.933865719227</v>
          </cell>
          <cell r="P294">
            <v>36596.961563518693</v>
          </cell>
          <cell r="Q294">
            <v>39419.860531822356</v>
          </cell>
          <cell r="R294">
            <v>40938.300542541394</v>
          </cell>
          <cell r="S294">
            <v>41925.325660454982</v>
          </cell>
          <cell r="T294">
            <v>40336.270552290436</v>
          </cell>
          <cell r="U294">
            <v>39490.720278688765</v>
          </cell>
          <cell r="V294">
            <v>41680.769272337333</v>
          </cell>
          <cell r="W294">
            <v>43982.455950846568</v>
          </cell>
          <cell r="X294">
            <v>46359.908786522348</v>
          </cell>
          <cell r="Y294">
            <v>47348.400617516803</v>
          </cell>
          <cell r="Z294">
            <v>33741.412207551155</v>
          </cell>
          <cell r="AA294">
            <v>715316.63532374031</v>
          </cell>
        </row>
        <row r="295">
          <cell r="B295" t="str">
            <v xml:space="preserve">2.4.1.  Contribuição Social  </v>
          </cell>
          <cell r="G295">
            <v>6004.2271842262089</v>
          </cell>
          <cell r="H295">
            <v>6963.3487760556991</v>
          </cell>
          <cell r="I295">
            <v>6968.303749274045</v>
          </cell>
          <cell r="J295">
            <v>7055.5284309810322</v>
          </cell>
          <cell r="K295">
            <v>7748.1712349786021</v>
          </cell>
          <cell r="L295">
            <v>5904.9730366704161</v>
          </cell>
          <cell r="M295">
            <v>7158.7440613241315</v>
          </cell>
          <cell r="N295">
            <v>7839.9972407802134</v>
          </cell>
          <cell r="O295">
            <v>8287.0142704773898</v>
          </cell>
          <cell r="P295">
            <v>8877.8088638833196</v>
          </cell>
          <cell r="Q295">
            <v>9562.1480077145097</v>
          </cell>
          <cell r="R295">
            <v>9930.2546769797318</v>
          </cell>
          <cell r="S295">
            <v>10169.533493443632</v>
          </cell>
          <cell r="T295">
            <v>9784.3080126764708</v>
          </cell>
          <cell r="U295">
            <v>9579.3261281669747</v>
          </cell>
          <cell r="V295">
            <v>10110.247096324199</v>
          </cell>
          <cell r="W295">
            <v>10668.231745659776</v>
          </cell>
          <cell r="X295">
            <v>11244.583948247842</v>
          </cell>
          <cell r="Y295">
            <v>11484.218331519223</v>
          </cell>
          <cell r="Z295">
            <v>8185.5544745578572</v>
          </cell>
          <cell r="AA295">
            <v>173526.52276394126</v>
          </cell>
        </row>
        <row r="296">
          <cell r="B296" t="str">
            <v xml:space="preserve">2.4.2.  Imposto de Renda  </v>
          </cell>
          <cell r="G296">
            <v>18739.2099507069</v>
          </cell>
          <cell r="H296">
            <v>21736.464925174052</v>
          </cell>
          <cell r="I296">
            <v>21751.949216481389</v>
          </cell>
          <cell r="J296">
            <v>22024.526346815721</v>
          </cell>
          <cell r="K296">
            <v>24188.764031790772</v>
          </cell>
          <cell r="L296">
            <v>18429.040739595053</v>
          </cell>
          <cell r="M296">
            <v>22347.075191637909</v>
          </cell>
          <cell r="N296">
            <v>24475.991377438164</v>
          </cell>
          <cell r="O296">
            <v>25872.919595241841</v>
          </cell>
          <cell r="P296">
            <v>27719.152699635375</v>
          </cell>
          <cell r="Q296">
            <v>29857.712524107843</v>
          </cell>
          <cell r="R296">
            <v>31008.045865561664</v>
          </cell>
          <cell r="S296">
            <v>31755.792167011346</v>
          </cell>
          <cell r="T296">
            <v>30551.962539613964</v>
          </cell>
          <cell r="U296">
            <v>29911.394150521788</v>
          </cell>
          <cell r="V296">
            <v>31570.522176013135</v>
          </cell>
          <cell r="W296">
            <v>33314.224205186794</v>
          </cell>
          <cell r="X296">
            <v>35115.324838274508</v>
          </cell>
          <cell r="Y296">
            <v>35864.18228599758</v>
          </cell>
          <cell r="Z296">
            <v>25555.8577329933</v>
          </cell>
          <cell r="AA296">
            <v>541790.11255979899</v>
          </cell>
        </row>
        <row r="297">
          <cell r="B297" t="str">
            <v>3.  SALDO DO CAIXA     (1 - 2)</v>
          </cell>
          <cell r="G297">
            <v>-8181.1773321054934</v>
          </cell>
          <cell r="H297">
            <v>-67027.463988724747</v>
          </cell>
          <cell r="I297">
            <v>-140423.29446846974</v>
          </cell>
          <cell r="J297">
            <v>-130866.17493366124</v>
          </cell>
          <cell r="K297">
            <v>-45197.496971042507</v>
          </cell>
          <cell r="L297">
            <v>99306.379102033156</v>
          </cell>
          <cell r="M297">
            <v>107978.51219901585</v>
          </cell>
          <cell r="N297">
            <v>108556.71881345424</v>
          </cell>
          <cell r="O297">
            <v>112678.79559972334</v>
          </cell>
          <cell r="P297">
            <v>114735.27577585122</v>
          </cell>
          <cell r="Q297">
            <v>100428.12959935752</v>
          </cell>
          <cell r="R297">
            <v>101015.82323364849</v>
          </cell>
          <cell r="S297">
            <v>99444.271179186966</v>
          </cell>
          <cell r="T297">
            <v>126480.85685598545</v>
          </cell>
          <cell r="U297">
            <v>137593.00511343119</v>
          </cell>
          <cell r="V297">
            <v>141072.88439320255</v>
          </cell>
          <cell r="W297">
            <v>146926.44258219429</v>
          </cell>
          <cell r="X297">
            <v>144809.74597294556</v>
          </cell>
          <cell r="Y297">
            <v>142423.92641033913</v>
          </cell>
          <cell r="Z297">
            <v>161248.87654675473</v>
          </cell>
          <cell r="AA297">
            <v>1453004.0356831197</v>
          </cell>
        </row>
        <row r="298">
          <cell r="B298" t="str">
            <v xml:space="preserve">4. T.I.R. (Taxa Interna de Retorno) Anual do Projeto     </v>
          </cell>
          <cell r="G298">
            <v>0.19560119711676074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322930.64389073465</v>
          </cell>
          <cell r="H303">
            <v>332466.58310340164</v>
          </cell>
          <cell r="I303">
            <v>342284.60704990395</v>
          </cell>
          <cell r="J303">
            <v>352393.07485294365</v>
          </cell>
          <cell r="K303">
            <v>362800.5937815847</v>
          </cell>
          <cell r="L303">
            <v>373516.02663063456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2086391.5293092031</v>
          </cell>
        </row>
        <row r="304">
          <cell r="B304" t="str">
            <v>1.1.  RECEITAS     (1.1.1.+ ... + 1.1.4)</v>
          </cell>
          <cell r="G304">
            <v>322930.64389073465</v>
          </cell>
          <cell r="H304">
            <v>332466.58310340164</v>
          </cell>
          <cell r="I304">
            <v>342284.60704990395</v>
          </cell>
          <cell r="J304">
            <v>352393.07485294365</v>
          </cell>
          <cell r="K304">
            <v>362800.5937815847</v>
          </cell>
          <cell r="L304">
            <v>373516.02663063456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2086391.5293092031</v>
          </cell>
        </row>
        <row r="305">
          <cell r="B305" t="str">
            <v>1.1.1   Receitas de Pedágio</v>
          </cell>
          <cell r="G305">
            <v>306095.39705282904</v>
          </cell>
          <cell r="H305">
            <v>315134.20199374564</v>
          </cell>
          <cell r="I305">
            <v>324440.38582929282</v>
          </cell>
          <cell r="J305">
            <v>334021.87189852481</v>
          </cell>
          <cell r="K305">
            <v>343886.81875031727</v>
          </cell>
          <cell r="L305">
            <v>354043.62713804224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1977622.3026627516</v>
          </cell>
        </row>
        <row r="306">
          <cell r="B306" t="str">
            <v>1.1.2   Outras Receitas Operacionais</v>
          </cell>
          <cell r="G306">
            <v>15304.769852641453</v>
          </cell>
          <cell r="H306">
            <v>15756.710099687283</v>
          </cell>
          <cell r="I306">
            <v>16222.019291464641</v>
          </cell>
          <cell r="J306">
            <v>16701.093594926242</v>
          </cell>
          <cell r="K306">
            <v>17194.340937515863</v>
          </cell>
          <cell r="L306">
            <v>17702.181356902114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98881.115133137602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1530.4769852641452</v>
          </cell>
          <cell r="H308">
            <v>1575.6710099687282</v>
          </cell>
          <cell r="I308">
            <v>1622.2019291464642</v>
          </cell>
          <cell r="J308">
            <v>1670.1093594926242</v>
          </cell>
          <cell r="K308">
            <v>1719.4340937515863</v>
          </cell>
          <cell r="L308">
            <v>1770.2181356902113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9888.1115133137591</v>
          </cell>
        </row>
        <row r="309">
          <cell r="B309" t="str">
            <v>2.  DESEMBOLSOS     (2.1.+ ... + 2.4)</v>
          </cell>
          <cell r="G309">
            <v>165586.39039779542</v>
          </cell>
          <cell r="H309">
            <v>169506.91456601967</v>
          </cell>
          <cell r="I309">
            <v>173543.42196686205</v>
          </cell>
          <cell r="J309">
            <v>177699.34023493092</v>
          </cell>
          <cell r="K309">
            <v>181978.2080969729</v>
          </cell>
          <cell r="L309">
            <v>186383.66933463194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1054697.9445972131</v>
          </cell>
        </row>
        <row r="310">
          <cell r="B310" t="str">
            <v>2.1.  OPERACIONAIS     (2.1.1.+ ... + 2.1.8)</v>
          </cell>
          <cell r="G310">
            <v>78482.290386646288</v>
          </cell>
          <cell r="H310">
            <v>79352.290759431547</v>
          </cell>
          <cell r="I310">
            <v>80248.04074248737</v>
          </cell>
          <cell r="J310">
            <v>81170.289443344984</v>
          </cell>
          <cell r="K310">
            <v>82119.822148245556</v>
          </cell>
          <cell r="L310">
            <v>83097.447456379305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484470.18093653512</v>
          </cell>
        </row>
        <row r="311">
          <cell r="B311" t="str">
            <v xml:space="preserve">2.1.1.  Pessoal / Administradores   </v>
          </cell>
          <cell r="G311">
            <v>28454.0592</v>
          </cell>
          <cell r="H311">
            <v>28454.0592</v>
          </cell>
          <cell r="I311">
            <v>28454.0592</v>
          </cell>
          <cell r="J311">
            <v>28454.0592</v>
          </cell>
          <cell r="K311">
            <v>28454.0592</v>
          </cell>
          <cell r="L311">
            <v>28454.0592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170724.35519999999</v>
          </cell>
        </row>
        <row r="312">
          <cell r="B312" t="str">
            <v xml:space="preserve">2.1.2.  Conservação de Rotina  </v>
          </cell>
          <cell r="G312">
            <v>8903.44235682</v>
          </cell>
          <cell r="H312">
            <v>8903.44235682</v>
          </cell>
          <cell r="I312">
            <v>8903.44235682</v>
          </cell>
          <cell r="J312">
            <v>8903.44235682</v>
          </cell>
          <cell r="K312">
            <v>8903.44235682</v>
          </cell>
          <cell r="L312">
            <v>8903.44235682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53420.65414092</v>
          </cell>
        </row>
        <row r="313">
          <cell r="B313" t="str">
            <v xml:space="preserve">2.1.3.  Consumo   </v>
          </cell>
          <cell r="G313">
            <v>2570.5607999999997</v>
          </cell>
          <cell r="H313">
            <v>2570.5607999999997</v>
          </cell>
          <cell r="I313">
            <v>2570.5607999999997</v>
          </cell>
          <cell r="J313">
            <v>2570.5607999999997</v>
          </cell>
          <cell r="K313">
            <v>2570.5607999999997</v>
          </cell>
          <cell r="L313">
            <v>2570.5607999999997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15423.364799999998</v>
          </cell>
        </row>
        <row r="314">
          <cell r="B314" t="str">
            <v>2.1.4.  Transportes</v>
          </cell>
          <cell r="G314">
            <v>2174.5582800000002</v>
          </cell>
          <cell r="H314">
            <v>2174.5582800000002</v>
          </cell>
          <cell r="I314">
            <v>2174.5582800000002</v>
          </cell>
          <cell r="J314">
            <v>2174.5582800000002</v>
          </cell>
          <cell r="K314">
            <v>2174.5582800000002</v>
          </cell>
          <cell r="L314">
            <v>2174.5582800000002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13047.349680000003</v>
          </cell>
        </row>
        <row r="315">
          <cell r="B315" t="str">
            <v>2.1.5.  Diversas</v>
          </cell>
          <cell r="G315">
            <v>4922.5145966549198</v>
          </cell>
          <cell r="H315">
            <v>4922.5145966549198</v>
          </cell>
          <cell r="I315">
            <v>4922.5145966549198</v>
          </cell>
          <cell r="J315">
            <v>4922.5145966549198</v>
          </cell>
          <cell r="K315">
            <v>4922.5145966549198</v>
          </cell>
          <cell r="L315">
            <v>4922.5145966549198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29535.087579929521</v>
          </cell>
        </row>
        <row r="316">
          <cell r="B316" t="str">
            <v>2.1.6.  Tributos s/ Faturamento</v>
          </cell>
          <cell r="G316">
            <v>27801.114437323198</v>
          </cell>
          <cell r="H316">
            <v>28622.063896081949</v>
          </cell>
          <cell r="I316">
            <v>29467.29804294552</v>
          </cell>
          <cell r="J316">
            <v>30337.536515183514</v>
          </cell>
          <cell r="K316">
            <v>31233.520312997567</v>
          </cell>
          <cell r="L316">
            <v>32156.012434812685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179617.54563934443</v>
          </cell>
        </row>
        <row r="317">
          <cell r="B317" t="str">
            <v>2.1.7.  Seguros</v>
          </cell>
          <cell r="G317">
            <v>2940.7460800004892</v>
          </cell>
          <cell r="H317">
            <v>2985.8392082206979</v>
          </cell>
          <cell r="I317">
            <v>3032.2800172151874</v>
          </cell>
          <cell r="J317">
            <v>3080.0946682877529</v>
          </cell>
          <cell r="K317">
            <v>3129.3238749839456</v>
          </cell>
          <cell r="L317">
            <v>3180.0095595176181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18348.293408225691</v>
          </cell>
        </row>
        <row r="318">
          <cell r="B318" t="str">
            <v xml:space="preserve">2.1.8.  Garantias </v>
          </cell>
          <cell r="G318">
            <v>715.29463584767427</v>
          </cell>
          <cell r="H318">
            <v>719.25242165398322</v>
          </cell>
          <cell r="I318">
            <v>723.32744885175396</v>
          </cell>
          <cell r="J318">
            <v>727.5230263987944</v>
          </cell>
          <cell r="K318">
            <v>731.84272678912623</v>
          </cell>
          <cell r="L318">
            <v>736.29022857409041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4353.5304881154225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9642.0050071641144</v>
          </cell>
          <cell r="H327">
            <v>9926.727362802987</v>
          </cell>
          <cell r="I327">
            <v>10219.872153622724</v>
          </cell>
          <cell r="J327">
            <v>10521.68896480353</v>
          </cell>
          <cell r="K327">
            <v>10832.434790634992</v>
          </cell>
          <cell r="L327">
            <v>11152.37425484833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62295.102533876678</v>
          </cell>
        </row>
        <row r="328">
          <cell r="B328" t="str">
            <v>2.3.1.  Valor Variável da Concessão</v>
          </cell>
          <cell r="G328">
            <v>9642.0050071641144</v>
          </cell>
          <cell r="H328">
            <v>9926.727362802987</v>
          </cell>
          <cell r="I328">
            <v>10219.872153622724</v>
          </cell>
          <cell r="J328">
            <v>10521.68896480353</v>
          </cell>
          <cell r="K328">
            <v>10832.434790634992</v>
          </cell>
          <cell r="L328">
            <v>11152.37425484833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62295.102533876678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77462.095003984999</v>
          </cell>
          <cell r="H330">
            <v>80227.896443785139</v>
          </cell>
          <cell r="I330">
            <v>83075.509070751956</v>
          </cell>
          <cell r="J330">
            <v>86007.361826782406</v>
          </cell>
          <cell r="K330">
            <v>89025.951158092372</v>
          </cell>
          <cell r="L330">
            <v>92133.84762340429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507932.66112680116</v>
          </cell>
        </row>
        <row r="331">
          <cell r="B331" t="str">
            <v xml:space="preserve">2.4.1.  Contribuição Social  </v>
          </cell>
          <cell r="G331">
            <v>18784.507879753939</v>
          </cell>
          <cell r="H331">
            <v>19455.005198493371</v>
          </cell>
          <cell r="I331">
            <v>20145.335532303507</v>
          </cell>
          <cell r="J331">
            <v>20856.087715583613</v>
          </cell>
          <cell r="K331">
            <v>21587.866947416333</v>
          </cell>
          <cell r="L331">
            <v>22341.296393552555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123170.09966710332</v>
          </cell>
        </row>
        <row r="332">
          <cell r="B332" t="str">
            <v xml:space="preserve">2.4.2.  Imposto de Renda  </v>
          </cell>
          <cell r="G332">
            <v>58677.58712423106</v>
          </cell>
          <cell r="H332">
            <v>60772.891245291772</v>
          </cell>
          <cell r="I332">
            <v>62930.173538448449</v>
          </cell>
          <cell r="J332">
            <v>65151.274111198793</v>
          </cell>
          <cell r="K332">
            <v>67438.084210676039</v>
          </cell>
          <cell r="L332">
            <v>69792.551229851728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384762.56145969784</v>
          </cell>
        </row>
        <row r="333">
          <cell r="B333" t="str">
            <v>3.  SALDO DO CAIXA     (1 - 2)</v>
          </cell>
          <cell r="G333">
            <v>157344.25349293923</v>
          </cell>
          <cell r="H333">
            <v>162959.66853738198</v>
          </cell>
          <cell r="I333">
            <v>168741.1850830419</v>
          </cell>
          <cell r="J333">
            <v>174693.73461801274</v>
          </cell>
          <cell r="K333">
            <v>180822.3856846118</v>
          </cell>
          <cell r="L333">
            <v>187132.35729600262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1031693.5847119901</v>
          </cell>
        </row>
        <row r="334">
          <cell r="B334" t="str">
            <v xml:space="preserve">4. T.I.R. (Taxa Interna de Retorno) Anual do Projeto     </v>
          </cell>
          <cell r="G334">
            <v>0.20622234876489354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s_VDF"/>
      <sheetName val="MODEL"/>
      <sheetName val="INTERIM"/>
      <sheetName val="GBD"/>
      <sheetName val="statistic"/>
      <sheetName val="HIST"/>
      <sheetName val="COLT"/>
      <sheetName val="Composições"/>
      <sheetName val="Insumos"/>
      <sheetName val="Serviç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is e Micros"/>
      <sheetName val="Filiais e Produtos"/>
      <sheetName val="Modelos"/>
      <sheetName val="Resumo"/>
      <sheetName val="Observações"/>
      <sheetName val="Sumário"/>
    </sheetNames>
    <sheetDataSet>
      <sheetData sheetId="0" refreshError="1">
        <row r="1">
          <cell r="A1" t="str">
            <v>SIGLA</v>
          </cell>
          <cell r="B1" t="str">
            <v>LOCALIDADE</v>
          </cell>
          <cell r="C1" t="str">
            <v>UF</v>
          </cell>
          <cell r="D1" t="str">
            <v>PORTE</v>
          </cell>
          <cell r="E1" t="str">
            <v>NMA</v>
          </cell>
          <cell r="F1" t="str">
            <v>NMF</v>
          </cell>
        </row>
        <row r="2">
          <cell r="A2" t="str">
            <v>AJU</v>
          </cell>
          <cell r="B2" t="str">
            <v>ARACAJÚ</v>
          </cell>
          <cell r="C2" t="str">
            <v>SE</v>
          </cell>
          <cell r="D2" t="str">
            <v>P</v>
          </cell>
          <cell r="E2">
            <v>3</v>
          </cell>
          <cell r="F2">
            <v>8</v>
          </cell>
        </row>
        <row r="3">
          <cell r="A3" t="str">
            <v>ARA</v>
          </cell>
          <cell r="B3" t="str">
            <v>ARARAQUARA</v>
          </cell>
          <cell r="C3" t="str">
            <v>SP</v>
          </cell>
          <cell r="D3" t="str">
            <v>P</v>
          </cell>
          <cell r="E3">
            <v>4</v>
          </cell>
          <cell r="F3">
            <v>5</v>
          </cell>
        </row>
        <row r="4">
          <cell r="A4" t="str">
            <v>ARÇ</v>
          </cell>
          <cell r="B4" t="str">
            <v>ARAÇATUBA</v>
          </cell>
          <cell r="C4" t="str">
            <v>SP</v>
          </cell>
          <cell r="D4" t="str">
            <v>P</v>
          </cell>
          <cell r="E4">
            <v>4</v>
          </cell>
          <cell r="F4">
            <v>7</v>
          </cell>
        </row>
        <row r="5">
          <cell r="A5" t="str">
            <v>BAU</v>
          </cell>
          <cell r="B5" t="str">
            <v>BAURU</v>
          </cell>
          <cell r="C5" t="str">
            <v>SP</v>
          </cell>
          <cell r="D5" t="str">
            <v>P</v>
          </cell>
          <cell r="E5">
            <v>3</v>
          </cell>
          <cell r="F5">
            <v>9</v>
          </cell>
        </row>
        <row r="6">
          <cell r="A6" t="str">
            <v>BEL</v>
          </cell>
          <cell r="B6" t="str">
            <v>ANANINDEUA (BELEM)</v>
          </cell>
          <cell r="C6" t="str">
            <v>PA</v>
          </cell>
          <cell r="D6" t="str">
            <v>P</v>
          </cell>
          <cell r="E6">
            <v>3</v>
          </cell>
          <cell r="F6">
            <v>6</v>
          </cell>
        </row>
        <row r="7">
          <cell r="A7" t="str">
            <v>BHZ</v>
          </cell>
          <cell r="B7" t="str">
            <v>CONTAGEM (BELO HORIZONTE)</v>
          </cell>
          <cell r="C7" t="str">
            <v>MG</v>
          </cell>
          <cell r="D7" t="str">
            <v>G</v>
          </cell>
          <cell r="E7">
            <v>21</v>
          </cell>
          <cell r="F7">
            <v>26</v>
          </cell>
        </row>
        <row r="8">
          <cell r="A8" t="str">
            <v>BLU</v>
          </cell>
          <cell r="B8" t="str">
            <v>BLUMENAU</v>
          </cell>
          <cell r="C8" t="str">
            <v>SC</v>
          </cell>
          <cell r="D8" t="str">
            <v>P</v>
          </cell>
          <cell r="E8">
            <v>4</v>
          </cell>
          <cell r="F8">
            <v>7</v>
          </cell>
        </row>
        <row r="9">
          <cell r="A9" t="str">
            <v>BSB</v>
          </cell>
          <cell r="B9" t="str">
            <v>BRASILIA</v>
          </cell>
          <cell r="C9" t="str">
            <v>DF</v>
          </cell>
          <cell r="D9" t="str">
            <v>P</v>
          </cell>
          <cell r="E9">
            <v>7</v>
          </cell>
          <cell r="F9">
            <v>7</v>
          </cell>
        </row>
        <row r="10">
          <cell r="A10" t="str">
            <v>CAM</v>
          </cell>
          <cell r="B10" t="str">
            <v>CAMPINAS</v>
          </cell>
          <cell r="C10" t="str">
            <v>SP</v>
          </cell>
          <cell r="D10" t="str">
            <v>G</v>
          </cell>
          <cell r="E10">
            <v>21</v>
          </cell>
          <cell r="F10">
            <v>21</v>
          </cell>
        </row>
        <row r="11">
          <cell r="A11" t="str">
            <v>CAX</v>
          </cell>
          <cell r="B11" t="str">
            <v>CAXIAS</v>
          </cell>
          <cell r="C11" t="str">
            <v>RS</v>
          </cell>
          <cell r="D11" t="str">
            <v>G</v>
          </cell>
          <cell r="E11">
            <v>9</v>
          </cell>
          <cell r="F11">
            <v>10</v>
          </cell>
        </row>
        <row r="12">
          <cell r="A12" t="str">
            <v>CBA</v>
          </cell>
          <cell r="B12" t="str">
            <v>CUIABA</v>
          </cell>
          <cell r="C12" t="str">
            <v>MT</v>
          </cell>
          <cell r="D12" t="str">
            <v>P</v>
          </cell>
          <cell r="E12">
            <v>4</v>
          </cell>
          <cell r="F12">
            <v>7</v>
          </cell>
        </row>
        <row r="13">
          <cell r="A13" t="str">
            <v>CGE</v>
          </cell>
          <cell r="B13" t="str">
            <v>CAMPINA GRANDE</v>
          </cell>
          <cell r="C13" t="str">
            <v>PB</v>
          </cell>
          <cell r="D13" t="str">
            <v>P</v>
          </cell>
          <cell r="E13">
            <v>4</v>
          </cell>
          <cell r="F13">
            <v>6</v>
          </cell>
        </row>
        <row r="14">
          <cell r="A14" t="str">
            <v>CGR</v>
          </cell>
          <cell r="B14" t="str">
            <v>CAMPO GRANDE</v>
          </cell>
          <cell r="C14" t="str">
            <v>MS</v>
          </cell>
          <cell r="D14" t="str">
            <v>P</v>
          </cell>
          <cell r="E14">
            <v>3</v>
          </cell>
          <cell r="F14">
            <v>9</v>
          </cell>
        </row>
        <row r="15">
          <cell r="A15" t="str">
            <v>CNT</v>
          </cell>
          <cell r="B15" t="str">
            <v>CONTAGEM (BELO HORIZONTE)</v>
          </cell>
          <cell r="C15" t="str">
            <v>MG</v>
          </cell>
          <cell r="D15" t="str">
            <v>P</v>
          </cell>
        </row>
        <row r="16">
          <cell r="A16" t="str">
            <v>CVL</v>
          </cell>
          <cell r="B16" t="str">
            <v>CASCAVEL</v>
          </cell>
          <cell r="C16" t="str">
            <v>PR</v>
          </cell>
          <cell r="D16" t="str">
            <v>P</v>
          </cell>
          <cell r="E16">
            <v>4</v>
          </cell>
          <cell r="F16">
            <v>8</v>
          </cell>
        </row>
        <row r="17">
          <cell r="A17" t="str">
            <v>CWB</v>
          </cell>
          <cell r="B17" t="str">
            <v>CURITIBA</v>
          </cell>
          <cell r="C17" t="str">
            <v>PR</v>
          </cell>
          <cell r="D17" t="str">
            <v>G</v>
          </cell>
          <cell r="E17">
            <v>12</v>
          </cell>
          <cell r="F17">
            <v>15</v>
          </cell>
        </row>
        <row r="18">
          <cell r="A18" t="str">
            <v>DOU</v>
          </cell>
          <cell r="B18" t="str">
            <v>DOURADOS</v>
          </cell>
          <cell r="C18" t="str">
            <v>MS</v>
          </cell>
          <cell r="D18" t="str">
            <v>P</v>
          </cell>
          <cell r="E18">
            <v>4</v>
          </cell>
          <cell r="F18">
            <v>8</v>
          </cell>
        </row>
        <row r="19">
          <cell r="A19" t="str">
            <v>FLN</v>
          </cell>
          <cell r="B19" t="str">
            <v>FLORIANÓPOLIS</v>
          </cell>
          <cell r="C19" t="str">
            <v>SC</v>
          </cell>
          <cell r="D19" t="str">
            <v>P</v>
          </cell>
          <cell r="E19">
            <v>7</v>
          </cell>
          <cell r="F19">
            <v>9</v>
          </cell>
        </row>
        <row r="20">
          <cell r="A20" t="str">
            <v>FOR</v>
          </cell>
          <cell r="B20" t="str">
            <v>FORTALEZA</v>
          </cell>
          <cell r="C20" t="str">
            <v>CE</v>
          </cell>
          <cell r="D20" t="str">
            <v>G</v>
          </cell>
          <cell r="E20">
            <v>8</v>
          </cell>
          <cell r="F20">
            <v>8</v>
          </cell>
        </row>
        <row r="21">
          <cell r="A21" t="str">
            <v>FRC</v>
          </cell>
          <cell r="B21" t="str">
            <v>FRANCA</v>
          </cell>
          <cell r="C21" t="str">
            <v>SP</v>
          </cell>
          <cell r="D21" t="str">
            <v>P</v>
          </cell>
          <cell r="E21">
            <v>3</v>
          </cell>
          <cell r="F21">
            <v>7</v>
          </cell>
        </row>
        <row r="22">
          <cell r="A22" t="str">
            <v>GOI</v>
          </cell>
          <cell r="B22" t="str">
            <v>GOIANIA</v>
          </cell>
          <cell r="C22" t="str">
            <v>GO</v>
          </cell>
          <cell r="D22" t="str">
            <v>P</v>
          </cell>
          <cell r="E22">
            <v>11</v>
          </cell>
          <cell r="F22">
            <v>12</v>
          </cell>
        </row>
        <row r="23">
          <cell r="A23" t="str">
            <v>GOV</v>
          </cell>
          <cell r="B23" t="str">
            <v>GOVERNADOR VALADARES</v>
          </cell>
          <cell r="C23" t="str">
            <v>MG</v>
          </cell>
          <cell r="D23" t="str">
            <v>P</v>
          </cell>
          <cell r="E23">
            <v>3</v>
          </cell>
          <cell r="F23">
            <v>8</v>
          </cell>
        </row>
        <row r="24">
          <cell r="A24" t="str">
            <v>IGA</v>
          </cell>
          <cell r="B24" t="str">
            <v>IGARASSU</v>
          </cell>
          <cell r="C24" t="str">
            <v>PE</v>
          </cell>
          <cell r="D24" t="str">
            <v>P</v>
          </cell>
          <cell r="E24">
            <v>3</v>
          </cell>
          <cell r="F24">
            <v>5</v>
          </cell>
        </row>
        <row r="25">
          <cell r="A25" t="str">
            <v>IMP</v>
          </cell>
          <cell r="B25" t="str">
            <v>IMPERATRIZ</v>
          </cell>
          <cell r="C25" t="str">
            <v>MA</v>
          </cell>
          <cell r="D25" t="str">
            <v>P</v>
          </cell>
          <cell r="E25">
            <v>2</v>
          </cell>
          <cell r="F25">
            <v>5</v>
          </cell>
        </row>
        <row r="26">
          <cell r="A26" t="str">
            <v>JFA</v>
          </cell>
          <cell r="B26" t="str">
            <v>JUIZ DE FORA</v>
          </cell>
          <cell r="C26" t="str">
            <v>MG</v>
          </cell>
          <cell r="D26" t="str">
            <v>P</v>
          </cell>
          <cell r="E26">
            <v>4</v>
          </cell>
          <cell r="F26">
            <v>9</v>
          </cell>
        </row>
        <row r="27">
          <cell r="A27" t="str">
            <v>JOI</v>
          </cell>
          <cell r="B27" t="str">
            <v>JOINVILLE</v>
          </cell>
          <cell r="C27" t="str">
            <v>SC</v>
          </cell>
          <cell r="D27" t="str">
            <v>P</v>
          </cell>
          <cell r="E27">
            <v>5</v>
          </cell>
          <cell r="F27">
            <v>9</v>
          </cell>
        </row>
        <row r="28">
          <cell r="A28" t="str">
            <v>JUA</v>
          </cell>
          <cell r="B28" t="str">
            <v>JUAZEIRO</v>
          </cell>
          <cell r="C28" t="str">
            <v>BA</v>
          </cell>
          <cell r="D28" t="str">
            <v>P</v>
          </cell>
          <cell r="E28">
            <v>3</v>
          </cell>
          <cell r="F28">
            <v>6</v>
          </cell>
        </row>
        <row r="29">
          <cell r="A29" t="str">
            <v>JUN</v>
          </cell>
          <cell r="B29" t="str">
            <v>JUNDIAI</v>
          </cell>
          <cell r="C29" t="str">
            <v>SP</v>
          </cell>
          <cell r="D29" t="str">
            <v>P</v>
          </cell>
          <cell r="E29">
            <v>11</v>
          </cell>
          <cell r="F29">
            <v>11</v>
          </cell>
        </row>
        <row r="30">
          <cell r="A30" t="str">
            <v>LIM</v>
          </cell>
          <cell r="B30" t="str">
            <v>LIMEIRA</v>
          </cell>
          <cell r="C30" t="str">
            <v>SP</v>
          </cell>
          <cell r="D30" t="str">
            <v>P</v>
          </cell>
          <cell r="E30">
            <v>9</v>
          </cell>
          <cell r="F30">
            <v>9</v>
          </cell>
        </row>
        <row r="31">
          <cell r="A31" t="str">
            <v>LON</v>
          </cell>
          <cell r="B31" t="str">
            <v>LONDRINA</v>
          </cell>
          <cell r="C31" t="str">
            <v>PR</v>
          </cell>
          <cell r="D31" t="str">
            <v>P</v>
          </cell>
          <cell r="E31">
            <v>4</v>
          </cell>
          <cell r="F31">
            <v>8</v>
          </cell>
        </row>
        <row r="32">
          <cell r="A32" t="str">
            <v>MAC</v>
          </cell>
          <cell r="B32" t="str">
            <v>MACEIO</v>
          </cell>
          <cell r="C32" t="str">
            <v>AL</v>
          </cell>
          <cell r="D32" t="str">
            <v>P</v>
          </cell>
          <cell r="E32">
            <v>5</v>
          </cell>
          <cell r="F32">
            <v>6</v>
          </cell>
        </row>
        <row r="33">
          <cell r="A33" t="str">
            <v>MAR</v>
          </cell>
          <cell r="B33" t="str">
            <v>MARINGÁ</v>
          </cell>
          <cell r="C33" t="str">
            <v>PR</v>
          </cell>
          <cell r="D33" t="str">
            <v>G</v>
          </cell>
          <cell r="E33">
            <v>6</v>
          </cell>
          <cell r="F33">
            <v>9</v>
          </cell>
        </row>
        <row r="34">
          <cell r="A34" t="str">
            <v>MCL</v>
          </cell>
          <cell r="B34" t="str">
            <v>MONTES CLAROS</v>
          </cell>
          <cell r="C34" t="str">
            <v>MG</v>
          </cell>
          <cell r="D34" t="str">
            <v>P</v>
          </cell>
          <cell r="E34">
            <v>3</v>
          </cell>
          <cell r="F34">
            <v>7</v>
          </cell>
        </row>
        <row r="35">
          <cell r="A35" t="str">
            <v>MIA</v>
          </cell>
          <cell r="B35" t="str">
            <v>MARILIA</v>
          </cell>
          <cell r="C35" t="str">
            <v>SP</v>
          </cell>
          <cell r="D35" t="str">
            <v>P</v>
          </cell>
          <cell r="E35">
            <v>5</v>
          </cell>
          <cell r="F35">
            <v>7</v>
          </cell>
        </row>
        <row r="36">
          <cell r="A36" t="str">
            <v>NAT</v>
          </cell>
          <cell r="B36" t="str">
            <v>NATAL</v>
          </cell>
          <cell r="C36" t="str">
            <v>RN</v>
          </cell>
          <cell r="D36" t="str">
            <v>P</v>
          </cell>
          <cell r="E36">
            <v>3</v>
          </cell>
          <cell r="F36">
            <v>7</v>
          </cell>
        </row>
        <row r="37">
          <cell r="A37" t="str">
            <v>NHO</v>
          </cell>
          <cell r="B37" t="str">
            <v>NOVO HAMBURGO</v>
          </cell>
          <cell r="C37" t="str">
            <v>RS</v>
          </cell>
          <cell r="D37" t="str">
            <v>G</v>
          </cell>
          <cell r="E37">
            <v>4</v>
          </cell>
          <cell r="F37">
            <v>7</v>
          </cell>
        </row>
        <row r="38">
          <cell r="A38" t="str">
            <v>PAF</v>
          </cell>
          <cell r="B38" t="str">
            <v>PASSO FUNDO</v>
          </cell>
          <cell r="C38" t="str">
            <v>RS</v>
          </cell>
          <cell r="D38" t="str">
            <v>P</v>
          </cell>
          <cell r="E38">
            <v>3</v>
          </cell>
          <cell r="F38">
            <v>6</v>
          </cell>
        </row>
        <row r="39">
          <cell r="A39" t="str">
            <v>PAT</v>
          </cell>
          <cell r="B39" t="str">
            <v>PATO BRANCO</v>
          </cell>
          <cell r="C39" t="str">
            <v>PR</v>
          </cell>
          <cell r="D39" t="str">
            <v>P</v>
          </cell>
          <cell r="E39">
            <v>5</v>
          </cell>
          <cell r="F39">
            <v>6</v>
          </cell>
        </row>
        <row r="40">
          <cell r="A40" t="str">
            <v>PEL</v>
          </cell>
          <cell r="B40" t="str">
            <v>PELOTAS</v>
          </cell>
          <cell r="C40" t="str">
            <v>RS</v>
          </cell>
          <cell r="D40" t="str">
            <v>P</v>
          </cell>
          <cell r="E40">
            <v>4</v>
          </cell>
          <cell r="F40">
            <v>5</v>
          </cell>
        </row>
        <row r="41">
          <cell r="A41" t="str">
            <v>PGR</v>
          </cell>
          <cell r="B41" t="str">
            <v>PONTA GROSSA</v>
          </cell>
          <cell r="C41" t="str">
            <v>PR</v>
          </cell>
          <cell r="D41" t="str">
            <v>P</v>
          </cell>
          <cell r="E41">
            <v>6</v>
          </cell>
          <cell r="F41">
            <v>9</v>
          </cell>
        </row>
        <row r="42">
          <cell r="A42" t="str">
            <v>POA</v>
          </cell>
          <cell r="B42" t="str">
            <v>PORTO ALEGRE</v>
          </cell>
          <cell r="C42" t="str">
            <v>RS</v>
          </cell>
          <cell r="D42" t="str">
            <v>G</v>
          </cell>
          <cell r="E42">
            <v>16</v>
          </cell>
          <cell r="F42">
            <v>17</v>
          </cell>
        </row>
        <row r="43">
          <cell r="A43" t="str">
            <v>PPR</v>
          </cell>
          <cell r="B43" t="str">
            <v>PRESIDENTE PRUDENTE</v>
          </cell>
          <cell r="C43" t="str">
            <v>SP</v>
          </cell>
          <cell r="D43" t="str">
            <v>P</v>
          </cell>
          <cell r="E43">
            <v>4</v>
          </cell>
          <cell r="F43">
            <v>8</v>
          </cell>
        </row>
        <row r="44">
          <cell r="A44" t="str">
            <v>REC</v>
          </cell>
          <cell r="B44" t="str">
            <v>RECIFE</v>
          </cell>
          <cell r="C44" t="str">
            <v>PE</v>
          </cell>
          <cell r="D44" t="str">
            <v>G</v>
          </cell>
          <cell r="E44">
            <v>19</v>
          </cell>
          <cell r="F44">
            <v>20</v>
          </cell>
        </row>
        <row r="45">
          <cell r="A45" t="str">
            <v>RIO</v>
          </cell>
          <cell r="B45" t="str">
            <v>RIO DE JANEIRO</v>
          </cell>
          <cell r="C45" t="str">
            <v>RJ</v>
          </cell>
          <cell r="D45" t="str">
            <v>P</v>
          </cell>
          <cell r="E45">
            <v>3</v>
          </cell>
          <cell r="F45">
            <v>10</v>
          </cell>
        </row>
        <row r="46">
          <cell r="A46" t="str">
            <v>RJ2</v>
          </cell>
          <cell r="B46" t="str">
            <v>RIO DE JANEIRO</v>
          </cell>
          <cell r="C46" t="str">
            <v>RJ</v>
          </cell>
          <cell r="D46" t="str">
            <v>P</v>
          </cell>
          <cell r="E46">
            <v>3</v>
          </cell>
          <cell r="F46">
            <v>12</v>
          </cell>
        </row>
        <row r="47">
          <cell r="A47" t="str">
            <v>RPO</v>
          </cell>
          <cell r="B47" t="str">
            <v>RIBEIRÃO PRETO</v>
          </cell>
          <cell r="C47" t="str">
            <v>SP</v>
          </cell>
          <cell r="D47" t="str">
            <v>P</v>
          </cell>
          <cell r="E47">
            <v>5</v>
          </cell>
          <cell r="F47">
            <v>12</v>
          </cell>
        </row>
        <row r="48">
          <cell r="A48" t="str">
            <v>SA2</v>
          </cell>
          <cell r="B48" t="str">
            <v>SALVADOR</v>
          </cell>
          <cell r="C48" t="str">
            <v>BA</v>
          </cell>
          <cell r="D48" t="str">
            <v>P</v>
          </cell>
          <cell r="E48">
            <v>3</v>
          </cell>
          <cell r="F48">
            <v>9</v>
          </cell>
        </row>
        <row r="49">
          <cell r="A49" t="str">
            <v>SAN</v>
          </cell>
          <cell r="B49" t="str">
            <v>SANTOS</v>
          </cell>
          <cell r="C49" t="str">
            <v>SP</v>
          </cell>
          <cell r="D49" t="str">
            <v>P</v>
          </cell>
          <cell r="E49">
            <v>3</v>
          </cell>
          <cell r="F49">
            <v>8</v>
          </cell>
        </row>
        <row r="50">
          <cell r="A50" t="str">
            <v>SÃO</v>
          </cell>
          <cell r="B50" t="str">
            <v>SÃO PAULO</v>
          </cell>
          <cell r="C50" t="str">
            <v>SP</v>
          </cell>
          <cell r="D50" t="str">
            <v>G</v>
          </cell>
          <cell r="E50">
            <v>17</v>
          </cell>
          <cell r="F50">
            <v>29</v>
          </cell>
        </row>
        <row r="51">
          <cell r="A51" t="str">
            <v>SJP</v>
          </cell>
          <cell r="B51" t="str">
            <v>SÃO JOSÉ DO RIO PRETO</v>
          </cell>
          <cell r="C51" t="str">
            <v>SP</v>
          </cell>
          <cell r="D51" t="str">
            <v>P</v>
          </cell>
          <cell r="E51">
            <v>3</v>
          </cell>
          <cell r="F51">
            <v>8</v>
          </cell>
        </row>
        <row r="52">
          <cell r="A52" t="str">
            <v>SLU</v>
          </cell>
          <cell r="B52" t="str">
            <v>SÃO LUIS</v>
          </cell>
          <cell r="C52" t="str">
            <v>MA</v>
          </cell>
          <cell r="D52" t="str">
            <v>P</v>
          </cell>
          <cell r="E52">
            <v>5</v>
          </cell>
          <cell r="F52">
            <v>6</v>
          </cell>
        </row>
        <row r="53">
          <cell r="A53" t="str">
            <v>SOR</v>
          </cell>
          <cell r="B53" t="str">
            <v>SOROCABA</v>
          </cell>
          <cell r="C53" t="str">
            <v>SP</v>
          </cell>
          <cell r="D53" t="str">
            <v>P</v>
          </cell>
          <cell r="E53">
            <v>11</v>
          </cell>
          <cell r="F53">
            <v>12</v>
          </cell>
        </row>
        <row r="54">
          <cell r="A54" t="str">
            <v>SPO</v>
          </cell>
          <cell r="B54" t="str">
            <v>SÃO PAULO (CENTRO SERVIÇO)</v>
          </cell>
          <cell r="C54" t="str">
            <v>SP</v>
          </cell>
          <cell r="D54" t="str">
            <v>P</v>
          </cell>
          <cell r="E54">
            <v>10</v>
          </cell>
          <cell r="F54">
            <v>13</v>
          </cell>
        </row>
        <row r="55">
          <cell r="A55" t="str">
            <v>SSA</v>
          </cell>
          <cell r="B55" t="str">
            <v>SALVADOR</v>
          </cell>
          <cell r="C55" t="str">
            <v>BA</v>
          </cell>
          <cell r="D55" t="str">
            <v>G</v>
          </cell>
          <cell r="E55">
            <v>4</v>
          </cell>
          <cell r="F55">
            <v>12</v>
          </cell>
        </row>
        <row r="56">
          <cell r="A56" t="str">
            <v>TIM</v>
          </cell>
          <cell r="B56" t="str">
            <v>TIMON</v>
          </cell>
          <cell r="C56" t="str">
            <v>MA</v>
          </cell>
          <cell r="D56" t="str">
            <v>P</v>
          </cell>
          <cell r="E56">
            <v>2</v>
          </cell>
          <cell r="F56">
            <v>5</v>
          </cell>
        </row>
        <row r="57">
          <cell r="A57" t="str">
            <v>UBA</v>
          </cell>
          <cell r="B57" t="str">
            <v>UBERABA</v>
          </cell>
          <cell r="C57" t="str">
            <v>MG</v>
          </cell>
          <cell r="D57" t="str">
            <v>P</v>
          </cell>
          <cell r="E57">
            <v>3</v>
          </cell>
          <cell r="F57">
            <v>6</v>
          </cell>
        </row>
        <row r="58">
          <cell r="A58" t="str">
            <v>UBL</v>
          </cell>
          <cell r="B58" t="str">
            <v>UBERLÂNDIA</v>
          </cell>
          <cell r="C58" t="str">
            <v>MG</v>
          </cell>
          <cell r="D58" t="str">
            <v>P</v>
          </cell>
          <cell r="E58">
            <v>3</v>
          </cell>
          <cell r="F58">
            <v>11</v>
          </cell>
        </row>
        <row r="59">
          <cell r="A59" t="str">
            <v>UMR</v>
          </cell>
          <cell r="B59" t="str">
            <v>UMUARAMA</v>
          </cell>
          <cell r="C59" t="str">
            <v>PR</v>
          </cell>
          <cell r="D59" t="str">
            <v>P</v>
          </cell>
          <cell r="E59">
            <v>4</v>
          </cell>
          <cell r="F59">
            <v>6</v>
          </cell>
        </row>
        <row r="60">
          <cell r="A60" t="str">
            <v>VIT</v>
          </cell>
          <cell r="B60" t="str">
            <v>VITÓRIA</v>
          </cell>
          <cell r="C60" t="str">
            <v>ES</v>
          </cell>
          <cell r="D60" t="str">
            <v>P</v>
          </cell>
          <cell r="E60">
            <v>3</v>
          </cell>
          <cell r="F60">
            <v>7</v>
          </cell>
        </row>
        <row r="61">
          <cell r="A61" t="str">
            <v>VRD</v>
          </cell>
          <cell r="B61" t="str">
            <v>VOLTA REDONDA</v>
          </cell>
          <cell r="C61" t="str">
            <v>RJ</v>
          </cell>
          <cell r="D61" t="str">
            <v>P</v>
          </cell>
          <cell r="E61">
            <v>3</v>
          </cell>
          <cell r="F61">
            <v>9</v>
          </cell>
        </row>
        <row r="62">
          <cell r="A62" t="str">
            <v>XAP</v>
          </cell>
          <cell r="B62" t="str">
            <v>XAPECÓ</v>
          </cell>
          <cell r="C62" t="str">
            <v>SC</v>
          </cell>
          <cell r="D62" t="str">
            <v>P</v>
          </cell>
          <cell r="E62">
            <v>5</v>
          </cell>
          <cell r="F62">
            <v>5</v>
          </cell>
        </row>
      </sheetData>
      <sheetData sheetId="1" refreshError="1"/>
      <sheetData sheetId="2" refreshError="1"/>
      <sheetData sheetId="3" refreshError="1">
        <row r="3">
          <cell r="A3" t="str">
            <v>Modelo</v>
          </cell>
          <cell r="B3" t="str">
            <v>Descrição</v>
          </cell>
          <cell r="C3" t="str">
            <v>Valor unitário (US$)</v>
          </cell>
          <cell r="D3" t="str">
            <v>Quant.</v>
          </cell>
          <cell r="E3" t="str">
            <v>Valor total (US$)</v>
          </cell>
        </row>
        <row r="4">
          <cell r="A4" t="str">
            <v>1750-2V</v>
          </cell>
          <cell r="B4" t="str">
            <v>Cisco 1750 (1xWIC-2T + 1xFXO)</v>
          </cell>
          <cell r="C4">
            <v>4809.3871243629874</v>
          </cell>
          <cell r="D4">
            <v>54</v>
          </cell>
          <cell r="E4">
            <v>259706.90471560133</v>
          </cell>
        </row>
        <row r="5">
          <cell r="A5" t="str">
            <v>1750-4V</v>
          </cell>
          <cell r="B5" t="str">
            <v>Cisco 1750 (1xWIC-2T + 2xFXO)</v>
          </cell>
          <cell r="C5">
            <v>5837.7891295711297</v>
          </cell>
          <cell r="D5">
            <v>4</v>
          </cell>
          <cell r="E5">
            <v>23351.156518284519</v>
          </cell>
        </row>
        <row r="6">
          <cell r="A6" t="str">
            <v>2610-2V</v>
          </cell>
          <cell r="B6" t="str">
            <v>Cisco 2610 (1xWIC-2T + 2xNetwork Mod + 1xFXO)</v>
          </cell>
          <cell r="C6">
            <v>6856.7748114814494</v>
          </cell>
          <cell r="D6">
            <v>0</v>
          </cell>
          <cell r="E6">
            <v>0</v>
          </cell>
        </row>
        <row r="7">
          <cell r="A7" t="str">
            <v>2610-4V</v>
          </cell>
          <cell r="B7" t="str">
            <v>Cisco 2610 (1xWIC-2T + 2xNetwork Mod + 2xFXO)</v>
          </cell>
          <cell r="C7">
            <v>7370.9758140855201</v>
          </cell>
          <cell r="D7">
            <v>3</v>
          </cell>
          <cell r="E7">
            <v>22112.927442256561</v>
          </cell>
        </row>
        <row r="8">
          <cell r="A8" t="str">
            <v>AS5300</v>
          </cell>
          <cell r="B8" t="str">
            <v>AS5300 - 60 VOX</v>
          </cell>
          <cell r="C8">
            <v>11166.960072843882</v>
          </cell>
          <cell r="D8">
            <v>1</v>
          </cell>
          <cell r="E8">
            <v>11166.960072843882</v>
          </cell>
        </row>
      </sheetData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Equipamentos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  <sheetName val="Comparativo de Mercado "/>
      <sheetName val="Capa Simulador"/>
      <sheetName val="FLUXO + DRE  Original 20 anos"/>
      <sheetName val="Fatores 20 anos"/>
      <sheetName val="Prorrogação Fluxo 25 anos"/>
      <sheetName val="RELATA VÉ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VIAOESTE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25733.44526868036</v>
          </cell>
          <cell r="H67">
            <v>126225.66413471791</v>
          </cell>
          <cell r="I67">
            <v>0.20939254423031073</v>
          </cell>
        </row>
        <row r="68">
          <cell r="B68" t="str">
            <v>FATOR 2</v>
          </cell>
          <cell r="C68" t="str">
            <v>3ª Adequação - Investimentos</v>
          </cell>
          <cell r="G68">
            <v>1778.4553827698655</v>
          </cell>
          <cell r="H68">
            <v>8723.5389385388025</v>
          </cell>
          <cell r="I68">
            <v>0.19430100682593032</v>
          </cell>
        </row>
        <row r="69">
          <cell r="B69" t="str">
            <v>FATOR 3</v>
          </cell>
          <cell r="C69" t="str">
            <v>DIFERENÇA DE RECEITA DA SP-270</v>
          </cell>
          <cell r="G69">
            <v>-2965.2502231429698</v>
          </cell>
          <cell r="H69">
            <v>-14544.911294772615</v>
          </cell>
          <cell r="I69">
            <v>0.19164958126844359</v>
          </cell>
        </row>
        <row r="70">
          <cell r="B70" t="str">
            <v>FATOR 4</v>
          </cell>
          <cell r="C70" t="str">
            <v>DIFERENÇA DE RECEITA DA SP-075 X SP-270</v>
          </cell>
          <cell r="G70">
            <v>-1208.6874455252214</v>
          </cell>
          <cell r="H70">
            <v>-5928.7582346543904</v>
          </cell>
          <cell r="I70">
            <v>0.19260923388099299</v>
          </cell>
        </row>
        <row r="71">
          <cell r="B71" t="str">
            <v>FATOR 5</v>
          </cell>
          <cell r="C71" t="str">
            <v>Alteração de ISS-QN</v>
          </cell>
          <cell r="G71">
            <v>-9731.3297676935636</v>
          </cell>
          <cell r="H71">
            <v>-47733.350510048556</v>
          </cell>
          <cell r="I71">
            <v>0.18785617026087006</v>
          </cell>
        </row>
        <row r="72">
          <cell r="B72" t="str">
            <v>FATOR 6</v>
          </cell>
          <cell r="C72" t="str">
            <v>Majoração da COFINS</v>
          </cell>
          <cell r="G72">
            <v>-4562.4934014118271</v>
          </cell>
          <cell r="H72">
            <v>-22379.582434086136</v>
          </cell>
          <cell r="I72">
            <v>0.19076783767096686</v>
          </cell>
        </row>
        <row r="73">
          <cell r="B73" t="str">
            <v>FATOR 7</v>
          </cell>
          <cell r="C73">
            <v>0</v>
          </cell>
          <cell r="G73">
            <v>5.5798919494794395E-8</v>
          </cell>
          <cell r="H73">
            <v>2.7370045470756614E-7</v>
          </cell>
          <cell r="I73">
            <v>0.19327037557252341</v>
          </cell>
        </row>
        <row r="74">
          <cell r="B74" t="str">
            <v>FATOR 7</v>
          </cell>
          <cell r="C74" t="str">
            <v>DIFERENÇA PELO NÃO INÍCIO DA OPERAÇÃO DAS MARGINAIS - SP 280</v>
          </cell>
          <cell r="G74">
            <v>-19567.903452309554</v>
          </cell>
          <cell r="H74">
            <v>-95982.935172616155</v>
          </cell>
          <cell r="I74">
            <v>0.18293804140810907</v>
          </cell>
        </row>
        <row r="75">
          <cell r="B75" t="str">
            <v>FATOR 8</v>
          </cell>
          <cell r="C75" t="str">
            <v>4ª Adequação - Investimentos</v>
          </cell>
          <cell r="G75">
            <v>26590.71447300016</v>
          </cell>
          <cell r="H75">
            <v>130430.6733562856</v>
          </cell>
          <cell r="I75">
            <v>0.20829608837028563</v>
          </cell>
        </row>
        <row r="76">
          <cell r="B76" t="str">
            <v>FATOR 9</v>
          </cell>
          <cell r="C76" t="str">
            <v>REGIME TARIFÁRIO ESPECIAL DAS MARGINAIS DA SP-280</v>
          </cell>
          <cell r="G76">
            <v>-16534.230355471744</v>
          </cell>
          <cell r="H76">
            <v>-81102.401399626498</v>
          </cell>
          <cell r="I76">
            <v>0.18390646773845529</v>
          </cell>
        </row>
        <row r="77">
          <cell r="B77" t="str">
            <v>FATOR 10</v>
          </cell>
          <cell r="C77" t="str">
            <v>DIFERENÇA DE RECEITA DA SP-075 X SP-270 - 2</v>
          </cell>
          <cell r="G77">
            <v>-633.74691018944065</v>
          </cell>
          <cell r="H77">
            <v>-3108.6053109782379</v>
          </cell>
          <cell r="I77">
            <v>0.19292347618797812</v>
          </cell>
        </row>
        <row r="78">
          <cell r="B78" t="str">
            <v>FATOR 11</v>
          </cell>
          <cell r="C78" t="str">
            <v>DIFERENÇA DE RECEITA PELA POSTERGAÇÃO DA DUPLICAÇÃO</v>
          </cell>
          <cell r="G78">
            <v>-5701.1889491448674</v>
          </cell>
          <cell r="H78">
            <v>-27965.021937392106</v>
          </cell>
          <cell r="I78">
            <v>0.19012072224241236</v>
          </cell>
        </row>
        <row r="79">
          <cell r="B79" t="str">
            <v>FATOR 12</v>
          </cell>
          <cell r="C79" t="str">
            <v>DIFERENÇA DE IGPM 2003 - RECEITA REAL</v>
          </cell>
          <cell r="G79">
            <v>-688.00404272528317</v>
          </cell>
          <cell r="H79">
            <v>-3374.7431140153412</v>
          </cell>
          <cell r="I79">
            <v>0.19289373267658125</v>
          </cell>
        </row>
        <row r="80">
          <cell r="B80" t="str">
            <v>FATOR 14</v>
          </cell>
          <cell r="C80">
            <v>0</v>
          </cell>
          <cell r="G80">
            <v>5.5798919494794395E-8</v>
          </cell>
          <cell r="H80">
            <v>2.7370045470756614E-7</v>
          </cell>
          <cell r="I80">
            <v>0.19327037557252341</v>
          </cell>
        </row>
        <row r="81">
          <cell r="B81" t="str">
            <v>FATOR 13</v>
          </cell>
          <cell r="C81" t="str">
            <v>5ª Adequação - Investimentos</v>
          </cell>
          <cell r="G81">
            <v>-2176.5888463964843</v>
          </cell>
          <cell r="H81">
            <v>-10676.431772584985</v>
          </cell>
          <cell r="I81">
            <v>0.19208059764202703</v>
          </cell>
        </row>
        <row r="82">
          <cell r="B82" t="str">
            <v>TOTAL GERAL</v>
          </cell>
          <cell r="G82">
            <v>-9666.8082694489713</v>
          </cell>
          <cell r="H82">
            <v>-47416.864750685309</v>
          </cell>
          <cell r="I82">
            <v>0.18645436637078908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25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0.19327037557252341</v>
          </cell>
        </row>
        <row r="98">
          <cell r="B98" t="str">
            <v>TIR Resultante dos Desequilibrio no Contrato Original (ao ano)</v>
          </cell>
          <cell r="J98">
            <v>0.18645436637078908</v>
          </cell>
        </row>
        <row r="100">
          <cell r="B100" t="str">
            <v>Diferença entre a TIR Original x TIR Desequilibrios</v>
          </cell>
          <cell r="J100">
            <v>-6.8160092017343354E-3</v>
          </cell>
        </row>
        <row r="102">
          <cell r="B102" t="str">
            <v>TIR Resultante das Alternativas Utilizadas para o Reequilibrio (ao ano)</v>
          </cell>
          <cell r="J102">
            <v>0.19360997399325544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5.5798919494794395E-8</v>
          </cell>
          <cell r="G136">
            <v>0.19327037557252341</v>
          </cell>
          <cell r="H136">
            <v>-146068.54176000002</v>
          </cell>
          <cell r="I136">
            <v>-163024.19148499999</v>
          </cell>
          <cell r="J136">
            <v>-95881.515604999979</v>
          </cell>
          <cell r="K136">
            <v>39032.087509999998</v>
          </cell>
          <cell r="L136">
            <v>106526.57626999999</v>
          </cell>
          <cell r="M136">
            <v>106644.66430999996</v>
          </cell>
          <cell r="N136">
            <v>109145.42567499998</v>
          </cell>
          <cell r="O136">
            <v>104084.74404999999</v>
          </cell>
          <cell r="P136">
            <v>100262.04817999998</v>
          </cell>
          <cell r="Q136">
            <v>123874.85308500002</v>
          </cell>
          <cell r="R136">
            <v>101005.17119000001</v>
          </cell>
          <cell r="S136">
            <v>136260.60897500001</v>
          </cell>
          <cell r="T136">
            <v>119240.515145</v>
          </cell>
          <cell r="U136">
            <v>131747.38472</v>
          </cell>
          <cell r="V136">
            <v>121928.21519000002</v>
          </cell>
          <cell r="W136">
            <v>146150.786555</v>
          </cell>
          <cell r="X136">
            <v>152240.71505</v>
          </cell>
          <cell r="Y136">
            <v>147233.66691</v>
          </cell>
          <cell r="Z136">
            <v>147030.22589999999</v>
          </cell>
          <cell r="AA136">
            <v>155787.40448999999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72706.0625</v>
          </cell>
          <cell r="I139">
            <v>36766.289130000005</v>
          </cell>
          <cell r="J139">
            <v>-72807.668019999997</v>
          </cell>
          <cell r="K139">
            <v>-35306.57321000001</v>
          </cell>
          <cell r="L139">
            <v>-15478.82735</v>
          </cell>
          <cell r="M139">
            <v>4733.0540700000001</v>
          </cell>
          <cell r="N139">
            <v>8654.1</v>
          </cell>
          <cell r="O139">
            <v>7082.4160000000002</v>
          </cell>
          <cell r="P139">
            <v>1303.58214</v>
          </cell>
          <cell r="Q139">
            <v>-550.23214000000007</v>
          </cell>
          <cell r="R139">
            <v>3342.2550699999993</v>
          </cell>
          <cell r="S139">
            <v>-1860.079</v>
          </cell>
          <cell r="T139">
            <v>-3990.4539299999997</v>
          </cell>
          <cell r="U139">
            <v>-210.99</v>
          </cell>
          <cell r="V139">
            <v>242.26499999999999</v>
          </cell>
          <cell r="W139">
            <v>-4132.1959299999999</v>
          </cell>
          <cell r="X139">
            <v>-225.64999999999998</v>
          </cell>
          <cell r="Y139">
            <v>-220.08399999999995</v>
          </cell>
          <cell r="Z139">
            <v>1199.1624999999999</v>
          </cell>
          <cell r="AA139">
            <v>-1069.9375</v>
          </cell>
        </row>
        <row r="140">
          <cell r="B140" t="str">
            <v>Somatoria com Projeto Original</v>
          </cell>
          <cell r="F140">
            <v>25733.44526868036</v>
          </cell>
          <cell r="G140">
            <v>0.20939254423031073</v>
          </cell>
          <cell r="H140">
            <v>-73362.479260000022</v>
          </cell>
          <cell r="I140">
            <v>-126257.90235499998</v>
          </cell>
          <cell r="J140">
            <v>-168689.18362499998</v>
          </cell>
          <cell r="K140">
            <v>3725.514299999988</v>
          </cell>
          <cell r="L140">
            <v>91047.748919999984</v>
          </cell>
          <cell r="M140">
            <v>111377.71837999996</v>
          </cell>
          <cell r="N140">
            <v>117799.52567499998</v>
          </cell>
          <cell r="O140">
            <v>111167.16004999999</v>
          </cell>
          <cell r="P140">
            <v>101565.63031999998</v>
          </cell>
          <cell r="Q140">
            <v>123324.62094500003</v>
          </cell>
          <cell r="R140">
            <v>104347.42626000001</v>
          </cell>
          <cell r="S140">
            <v>134400.52997500001</v>
          </cell>
          <cell r="T140">
            <v>115250.06121499999</v>
          </cell>
          <cell r="U140">
            <v>131536.39472000001</v>
          </cell>
          <cell r="V140">
            <v>122170.48019000002</v>
          </cell>
          <cell r="W140">
            <v>142018.59062500001</v>
          </cell>
          <cell r="X140">
            <v>152015.06505</v>
          </cell>
          <cell r="Y140">
            <v>147013.58291</v>
          </cell>
          <cell r="Z140">
            <v>148229.3884</v>
          </cell>
          <cell r="AA140">
            <v>154717.46698999999</v>
          </cell>
        </row>
        <row r="141">
          <cell r="B141" t="str">
            <v>3ª Adequação - Investimentos</v>
          </cell>
        </row>
        <row r="142">
          <cell r="B142" t="str">
            <v>Fluxo de Caixa do Fator</v>
          </cell>
          <cell r="H142">
            <v>-231.29576864375031</v>
          </cell>
          <cell r="I142">
            <v>6080.3526833195565</v>
          </cell>
          <cell r="J142">
            <v>79686.847775654853</v>
          </cell>
          <cell r="K142">
            <v>-15606.036056441877</v>
          </cell>
          <cell r="L142">
            <v>-30741.278609232471</v>
          </cell>
          <cell r="M142">
            <v>-52950.702785041802</v>
          </cell>
          <cell r="N142">
            <v>-33805.394018680745</v>
          </cell>
          <cell r="O142">
            <v>-16188.901003732462</v>
          </cell>
          <cell r="P142">
            <v>10896.143145544609</v>
          </cell>
          <cell r="Q142">
            <v>-12431.627418080854</v>
          </cell>
          <cell r="R142">
            <v>-4020.8364311166497</v>
          </cell>
          <cell r="S142">
            <v>474.44344726845111</v>
          </cell>
          <cell r="T142">
            <v>5122.0182893240344</v>
          </cell>
          <cell r="U142">
            <v>13787.710893231633</v>
          </cell>
          <cell r="V142">
            <v>21918.596014579231</v>
          </cell>
          <cell r="W142">
            <v>1373.8504236792323</v>
          </cell>
          <cell r="X142">
            <v>2483.5654556363729</v>
          </cell>
          <cell r="Y142">
            <v>-3786.8134761664833</v>
          </cell>
          <cell r="Z142">
            <v>2838.2716307297687</v>
          </cell>
          <cell r="AA142">
            <v>11991.674966036016</v>
          </cell>
        </row>
        <row r="143">
          <cell r="B143" t="str">
            <v>Somatoria com Projeto Original</v>
          </cell>
          <cell r="F143">
            <v>1778.4553827698655</v>
          </cell>
          <cell r="G143">
            <v>0.19430100682593032</v>
          </cell>
          <cell r="H143">
            <v>-146299.83752864378</v>
          </cell>
          <cell r="I143">
            <v>-156943.83880168042</v>
          </cell>
          <cell r="J143">
            <v>-16194.667829345126</v>
          </cell>
          <cell r="K143">
            <v>23426.051453558121</v>
          </cell>
          <cell r="L143">
            <v>75785.297660767523</v>
          </cell>
          <cell r="M143">
            <v>53693.961524958162</v>
          </cell>
          <cell r="N143">
            <v>75340.031656319232</v>
          </cell>
          <cell r="O143">
            <v>87895.843046267531</v>
          </cell>
          <cell r="P143">
            <v>111158.1913255446</v>
          </cell>
          <cell r="Q143">
            <v>111443.22566691917</v>
          </cell>
          <cell r="R143">
            <v>96984.334758883357</v>
          </cell>
          <cell r="S143">
            <v>136735.05242226846</v>
          </cell>
          <cell r="T143">
            <v>124362.53343432402</v>
          </cell>
          <cell r="U143">
            <v>145535.09561323165</v>
          </cell>
          <cell r="V143">
            <v>143846.81120457925</v>
          </cell>
          <cell r="W143">
            <v>147524.63697867922</v>
          </cell>
          <cell r="X143">
            <v>154724.28050563636</v>
          </cell>
          <cell r="Y143">
            <v>143446.85343383352</v>
          </cell>
          <cell r="Z143">
            <v>149868.49753072977</v>
          </cell>
          <cell r="AA143">
            <v>167779.07945603601</v>
          </cell>
        </row>
        <row r="144">
          <cell r="B144" t="str">
            <v>DIFERENÇA DE RECEITA DA SP-270</v>
          </cell>
        </row>
        <row r="145">
          <cell r="B145" t="str">
            <v>Fluxo de Caixa do Fator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-3263.1747</v>
          </cell>
          <cell r="M145">
            <v>-3026.3967000000002</v>
          </cell>
          <cell r="N145">
            <v>-1957.1570999999999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 t="str">
            <v>Somatoria com Projeto Original</v>
          </cell>
          <cell r="F146">
            <v>-2965.2502231429698</v>
          </cell>
          <cell r="G146">
            <v>0.19164958126844359</v>
          </cell>
          <cell r="H146">
            <v>-146068.54176000002</v>
          </cell>
          <cell r="I146">
            <v>-163024.19148499999</v>
          </cell>
          <cell r="J146">
            <v>-95881.515604999979</v>
          </cell>
          <cell r="K146">
            <v>39032.087509999998</v>
          </cell>
          <cell r="L146">
            <v>103263.40156999999</v>
          </cell>
          <cell r="M146">
            <v>103618.26760999997</v>
          </cell>
          <cell r="N146">
            <v>107188.26857499998</v>
          </cell>
          <cell r="O146">
            <v>104084.74404999999</v>
          </cell>
          <cell r="P146">
            <v>100262.04817999998</v>
          </cell>
          <cell r="Q146">
            <v>123874.85308500002</v>
          </cell>
          <cell r="R146">
            <v>101005.17119000001</v>
          </cell>
          <cell r="S146">
            <v>136260.60897500001</v>
          </cell>
          <cell r="T146">
            <v>119240.515145</v>
          </cell>
          <cell r="U146">
            <v>131747.38472</v>
          </cell>
          <cell r="V146">
            <v>121928.21519000002</v>
          </cell>
          <cell r="W146">
            <v>146150.786555</v>
          </cell>
          <cell r="X146">
            <v>152240.71505</v>
          </cell>
          <cell r="Y146">
            <v>147233.66691</v>
          </cell>
          <cell r="Z146">
            <v>147030.22589999999</v>
          </cell>
          <cell r="AA146">
            <v>155787.40448999999</v>
          </cell>
        </row>
        <row r="147">
          <cell r="B147" t="str">
            <v>DIFERENÇA DE RECEITA DA SP-075 X SP-270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-2924.2083000000002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-1208.6874455252214</v>
          </cell>
          <cell r="G149">
            <v>0.19260923388099299</v>
          </cell>
          <cell r="H149">
            <v>-146068.54176000002</v>
          </cell>
          <cell r="I149">
            <v>-163024.19148499999</v>
          </cell>
          <cell r="J149">
            <v>-95881.515604999979</v>
          </cell>
          <cell r="K149">
            <v>39032.087509999998</v>
          </cell>
          <cell r="L149">
            <v>103602.36796999999</v>
          </cell>
          <cell r="M149">
            <v>106644.66430999996</v>
          </cell>
          <cell r="N149">
            <v>109145.42567499998</v>
          </cell>
          <cell r="O149">
            <v>104084.74404999999</v>
          </cell>
          <cell r="P149">
            <v>100262.04817999998</v>
          </cell>
          <cell r="Q149">
            <v>123874.85308500002</v>
          </cell>
          <cell r="R149">
            <v>101005.17119000001</v>
          </cell>
          <cell r="S149">
            <v>136260.60897500001</v>
          </cell>
          <cell r="T149">
            <v>119240.515145</v>
          </cell>
          <cell r="U149">
            <v>131747.38472</v>
          </cell>
          <cell r="V149">
            <v>121928.21519000002</v>
          </cell>
          <cell r="W149">
            <v>146150.786555</v>
          </cell>
          <cell r="X149">
            <v>152240.71505</v>
          </cell>
          <cell r="Y149">
            <v>147233.66691</v>
          </cell>
          <cell r="Z149">
            <v>147030.22589999999</v>
          </cell>
          <cell r="AA149">
            <v>155787.40448999999</v>
          </cell>
        </row>
        <row r="150">
          <cell r="B150" t="str">
            <v>Alteração de ISS-QN</v>
          </cell>
        </row>
        <row r="151">
          <cell r="B151" t="str">
            <v>Fluxo de Caixa do Fator</v>
          </cell>
          <cell r="H151">
            <v>996.31679999999994</v>
          </cell>
          <cell r="I151">
            <v>1107.8671100000001</v>
          </cell>
          <cell r="J151">
            <v>-201.56212999999997</v>
          </cell>
          <cell r="K151">
            <v>-4179.3863000000001</v>
          </cell>
          <cell r="L151">
            <v>-1386.1228000000001</v>
          </cell>
          <cell r="M151">
            <v>-670.15409999999997</v>
          </cell>
          <cell r="N151">
            <v>-4691.1523999999999</v>
          </cell>
          <cell r="O151">
            <v>-4846.1435000000001</v>
          </cell>
          <cell r="P151">
            <v>-4939.9903999999997</v>
          </cell>
          <cell r="Q151">
            <v>-5035.7467999999999</v>
          </cell>
          <cell r="R151">
            <v>-5118.6391999999996</v>
          </cell>
          <cell r="S151">
            <v>-5202.8179999999993</v>
          </cell>
          <cell r="T151">
            <v>-5288.4640999999992</v>
          </cell>
          <cell r="U151">
            <v>-5375.4971000000005</v>
          </cell>
          <cell r="V151">
            <v>-5463.9571999999998</v>
          </cell>
          <cell r="W151">
            <v>-5553.8444</v>
          </cell>
          <cell r="X151">
            <v>-5645.219000000001</v>
          </cell>
          <cell r="Y151">
            <v>-5738.1412999999993</v>
          </cell>
          <cell r="Z151">
            <v>-5832.5509999999995</v>
          </cell>
          <cell r="AA151">
            <v>-5928.5686999999998</v>
          </cell>
        </row>
        <row r="152">
          <cell r="B152" t="str">
            <v>Somatoria com Projeto Original</v>
          </cell>
          <cell r="F152">
            <v>-9731.3297676935636</v>
          </cell>
          <cell r="G152">
            <v>0.18785617026087006</v>
          </cell>
          <cell r="H152">
            <v>-145072.22496000002</v>
          </cell>
          <cell r="I152">
            <v>-161916.324375</v>
          </cell>
          <cell r="J152">
            <v>-96083.077734999984</v>
          </cell>
          <cell r="K152">
            <v>34852.701209999999</v>
          </cell>
          <cell r="L152">
            <v>105140.45346999999</v>
          </cell>
          <cell r="M152">
            <v>105974.51020999996</v>
          </cell>
          <cell r="N152">
            <v>104454.27327499997</v>
          </cell>
          <cell r="O152">
            <v>99238.600549999988</v>
          </cell>
          <cell r="P152">
            <v>95322.057779999988</v>
          </cell>
          <cell r="Q152">
            <v>118839.10628500003</v>
          </cell>
          <cell r="R152">
            <v>95886.531990000003</v>
          </cell>
          <cell r="S152">
            <v>131057.79097500001</v>
          </cell>
          <cell r="T152">
            <v>113952.051045</v>
          </cell>
          <cell r="U152">
            <v>126371.88761999999</v>
          </cell>
          <cell r="V152">
            <v>116464.25799000001</v>
          </cell>
          <cell r="W152">
            <v>140596.942155</v>
          </cell>
          <cell r="X152">
            <v>146595.49604999999</v>
          </cell>
          <cell r="Y152">
            <v>141495.52561000001</v>
          </cell>
          <cell r="Z152">
            <v>141197.67489999998</v>
          </cell>
          <cell r="AA152">
            <v>149858.83578999998</v>
          </cell>
        </row>
        <row r="153">
          <cell r="B153" t="str">
            <v>Majoração da COFINS</v>
          </cell>
        </row>
        <row r="154">
          <cell r="B154" t="str">
            <v>Fluxo de Caixa do Fator</v>
          </cell>
          <cell r="H154">
            <v>-79.242033333333893</v>
          </cell>
          <cell r="I154">
            <v>-603.75040000000001</v>
          </cell>
          <cell r="J154">
            <v>-916.94190000000003</v>
          </cell>
          <cell r="K154">
            <v>-1323.0825</v>
          </cell>
          <cell r="L154">
            <v>-389.28786666666667</v>
          </cell>
          <cell r="M154">
            <v>-150.604833333333</v>
          </cell>
          <cell r="N154">
            <v>-1490.9107999999999</v>
          </cell>
          <cell r="O154">
            <v>-1542.5477000000001</v>
          </cell>
          <cell r="P154">
            <v>-1573.8032000000001</v>
          </cell>
          <cell r="Q154">
            <v>-1605.6952000000001</v>
          </cell>
          <cell r="R154">
            <v>-1633.2992000000002</v>
          </cell>
          <cell r="S154">
            <v>-1661.3319999999999</v>
          </cell>
          <cell r="T154">
            <v>-1689.8539000000001</v>
          </cell>
          <cell r="U154">
            <v>-1718.8380999999999</v>
          </cell>
          <cell r="V154">
            <v>-1748.2980000000002</v>
          </cell>
          <cell r="W154">
            <v>-1778.2336</v>
          </cell>
          <cell r="X154">
            <v>-1808.665</v>
          </cell>
          <cell r="Y154">
            <v>-1839.6123</v>
          </cell>
          <cell r="Z154">
            <v>-1871.0554</v>
          </cell>
          <cell r="AA154">
            <v>-1903.0345</v>
          </cell>
        </row>
        <row r="155">
          <cell r="B155" t="str">
            <v>Somatoria com Projeto Original</v>
          </cell>
          <cell r="F155">
            <v>-4562.4934014118271</v>
          </cell>
          <cell r="G155">
            <v>0.19076783767096686</v>
          </cell>
          <cell r="H155">
            <v>-146147.78379333336</v>
          </cell>
          <cell r="I155">
            <v>-163627.94188499998</v>
          </cell>
          <cell r="J155">
            <v>-96798.457504999984</v>
          </cell>
          <cell r="K155">
            <v>37709.005010000001</v>
          </cell>
          <cell r="L155">
            <v>106137.28840333332</v>
          </cell>
          <cell r="M155">
            <v>106494.05947666663</v>
          </cell>
          <cell r="N155">
            <v>107654.51487499998</v>
          </cell>
          <cell r="O155">
            <v>102542.19635</v>
          </cell>
          <cell r="P155">
            <v>98688.244979999989</v>
          </cell>
          <cell r="Q155">
            <v>122269.15788500002</v>
          </cell>
          <cell r="R155">
            <v>99371.871990000014</v>
          </cell>
          <cell r="S155">
            <v>134599.27697500002</v>
          </cell>
          <cell r="T155">
            <v>117550.661245</v>
          </cell>
          <cell r="U155">
            <v>130028.54662000001</v>
          </cell>
          <cell r="V155">
            <v>120179.91719000002</v>
          </cell>
          <cell r="W155">
            <v>144372.55295499999</v>
          </cell>
          <cell r="X155">
            <v>150432.05004999999</v>
          </cell>
          <cell r="Y155">
            <v>145394.05460999999</v>
          </cell>
          <cell r="Z155">
            <v>145159.17049999998</v>
          </cell>
          <cell r="AA155">
            <v>153884.36998999998</v>
          </cell>
        </row>
        <row r="156">
          <cell r="B156">
            <v>0</v>
          </cell>
        </row>
        <row r="157">
          <cell r="B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0</v>
          </cell>
          <cell r="F158">
            <v>5.5798919494794395E-8</v>
          </cell>
          <cell r="G158">
            <v>0.19327037557252341</v>
          </cell>
          <cell r="H158">
            <v>-146068.54176000002</v>
          </cell>
          <cell r="I158">
            <v>-163024.19148499999</v>
          </cell>
          <cell r="J158">
            <v>-95881.515604999979</v>
          </cell>
          <cell r="K158">
            <v>39032.087509999998</v>
          </cell>
          <cell r="L158">
            <v>106526.57626999999</v>
          </cell>
          <cell r="M158">
            <v>106644.66430999996</v>
          </cell>
          <cell r="N158">
            <v>109145.42567499998</v>
          </cell>
          <cell r="O158">
            <v>104084.74404999999</v>
          </cell>
          <cell r="P158">
            <v>100262.04817999998</v>
          </cell>
          <cell r="Q158">
            <v>123874.85308500002</v>
          </cell>
          <cell r="R158">
            <v>101005.17119000001</v>
          </cell>
          <cell r="S158">
            <v>136260.60897500001</v>
          </cell>
          <cell r="T158">
            <v>119240.515145</v>
          </cell>
          <cell r="U158">
            <v>131747.38472</v>
          </cell>
          <cell r="V158">
            <v>121928.21519000002</v>
          </cell>
          <cell r="W158">
            <v>146150.786555</v>
          </cell>
          <cell r="X158">
            <v>152240.71505</v>
          </cell>
          <cell r="Y158">
            <v>147233.66691</v>
          </cell>
          <cell r="Z158">
            <v>147030.22589999999</v>
          </cell>
          <cell r="AA158">
            <v>155787.40448999999</v>
          </cell>
        </row>
        <row r="159">
          <cell r="B159" t="str">
            <v>DIFERENÇA PELO NÃO INÍCIO DA OPERAÇÃO DAS MARGINAIS - SP 280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-33247.643830000001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-19567.903452309554</v>
          </cell>
          <cell r="G161">
            <v>0.18293804140810907</v>
          </cell>
          <cell r="H161">
            <v>-146068.54176000002</v>
          </cell>
          <cell r="I161">
            <v>-163024.19148499999</v>
          </cell>
          <cell r="J161">
            <v>-129129.15943499998</v>
          </cell>
          <cell r="K161">
            <v>39032.087509999998</v>
          </cell>
          <cell r="L161">
            <v>106526.57626999999</v>
          </cell>
          <cell r="M161">
            <v>106644.66430999996</v>
          </cell>
          <cell r="N161">
            <v>109145.42567499998</v>
          </cell>
          <cell r="O161">
            <v>104084.74404999999</v>
          </cell>
          <cell r="P161">
            <v>100262.04817999998</v>
          </cell>
          <cell r="Q161">
            <v>123874.85308500002</v>
          </cell>
          <cell r="R161">
            <v>101005.17119000001</v>
          </cell>
          <cell r="S161">
            <v>136260.60897500001</v>
          </cell>
          <cell r="T161">
            <v>119240.515145</v>
          </cell>
          <cell r="U161">
            <v>131747.38472</v>
          </cell>
          <cell r="V161">
            <v>121928.21519000002</v>
          </cell>
          <cell r="W161">
            <v>146150.786555</v>
          </cell>
          <cell r="X161">
            <v>152240.71505</v>
          </cell>
          <cell r="Y161">
            <v>147233.66691</v>
          </cell>
          <cell r="Z161">
            <v>147030.22589999999</v>
          </cell>
          <cell r="AA161">
            <v>155787.40448999999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-511.10808647978018</v>
          </cell>
          <cell r="I163">
            <v>-167.77705492051876</v>
          </cell>
          <cell r="J163">
            <v>618.97384530058571</v>
          </cell>
          <cell r="K163">
            <v>2161.2874772078139</v>
          </cell>
          <cell r="L163">
            <v>27667.025176100331</v>
          </cell>
          <cell r="M163">
            <v>31712.880688786256</v>
          </cell>
          <cell r="N163">
            <v>19111.911574356753</v>
          </cell>
          <cell r="O163">
            <v>8427.3983512601189</v>
          </cell>
          <cell r="P163">
            <v>-10824.669053098758</v>
          </cell>
          <cell r="Q163">
            <v>2109.6555196277504</v>
          </cell>
          <cell r="R163">
            <v>17978.916899197615</v>
          </cell>
          <cell r="S163">
            <v>1263.9623038715072</v>
          </cell>
          <cell r="T163">
            <v>-4660.3257340271903</v>
          </cell>
          <cell r="U163">
            <v>-9566.8373873293458</v>
          </cell>
          <cell r="V163">
            <v>-23204.735786401103</v>
          </cell>
          <cell r="W163">
            <v>-33197.511816020931</v>
          </cell>
          <cell r="X163">
            <v>-9470.5231093187831</v>
          </cell>
          <cell r="Y163">
            <v>9107.4668117632591</v>
          </cell>
          <cell r="Z163">
            <v>-901.71930928458914</v>
          </cell>
          <cell r="AA163">
            <v>-6549.9477161736322</v>
          </cell>
        </row>
        <row r="164">
          <cell r="B164" t="str">
            <v>Somatoria com Projeto Original</v>
          </cell>
          <cell r="F164">
            <v>26590.71447300016</v>
          </cell>
          <cell r="G164">
            <v>0.20829608837028563</v>
          </cell>
          <cell r="H164">
            <v>-146579.64984647979</v>
          </cell>
          <cell r="I164">
            <v>-163191.96853992052</v>
          </cell>
          <cell r="J164">
            <v>-95262.541759699394</v>
          </cell>
          <cell r="K164">
            <v>41193.374987207812</v>
          </cell>
          <cell r="L164">
            <v>134193.60144610034</v>
          </cell>
          <cell r="M164">
            <v>138357.54499878621</v>
          </cell>
          <cell r="N164">
            <v>128257.33724935673</v>
          </cell>
          <cell r="O164">
            <v>112512.14240126012</v>
          </cell>
          <cell r="P164">
            <v>89437.379126901229</v>
          </cell>
          <cell r="Q164">
            <v>125984.50860462777</v>
          </cell>
          <cell r="R164">
            <v>118984.08808919763</v>
          </cell>
          <cell r="S164">
            <v>137524.5712788715</v>
          </cell>
          <cell r="T164">
            <v>114580.1894109728</v>
          </cell>
          <cell r="U164">
            <v>122180.54733267066</v>
          </cell>
          <cell r="V164">
            <v>98723.479403598918</v>
          </cell>
          <cell r="W164">
            <v>112953.27473897906</v>
          </cell>
          <cell r="X164">
            <v>142770.19194068122</v>
          </cell>
          <cell r="Y164">
            <v>156341.13372176327</v>
          </cell>
          <cell r="Z164">
            <v>146128.50659071541</v>
          </cell>
          <cell r="AA164">
            <v>149237.45677382636</v>
          </cell>
        </row>
        <row r="165">
          <cell r="B165" t="str">
            <v>REGIME TARIFÁRIO ESPECIAL DAS MARGINAIS DA SP-280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-8178.6143751711525</v>
          </cell>
          <cell r="O166">
            <v>-8798.3715978230102</v>
          </cell>
          <cell r="P166">
            <v>-9383.6817083732221</v>
          </cell>
          <cell r="Q166">
            <v>-9929.9919448196088</v>
          </cell>
          <cell r="R166">
            <v>-10432.449537227483</v>
          </cell>
          <cell r="S166">
            <v>-10745.423023344309</v>
          </cell>
          <cell r="T166">
            <v>-11067.785714044638</v>
          </cell>
          <cell r="U166">
            <v>-11399.819285465977</v>
          </cell>
          <cell r="V166">
            <v>-11741.813864029955</v>
          </cell>
          <cell r="W166">
            <v>-12094.068279950852</v>
          </cell>
          <cell r="X166">
            <v>-12456.890328349382</v>
          </cell>
          <cell r="Y166">
            <v>-12830.597038199863</v>
          </cell>
          <cell r="Z166">
            <v>-13215.514949345858</v>
          </cell>
          <cell r="AA166">
            <v>-13611.980397826233</v>
          </cell>
        </row>
        <row r="167">
          <cell r="B167" t="str">
            <v>Somatoria com Projeto Original</v>
          </cell>
          <cell r="F167">
            <v>-16534.230355471744</v>
          </cell>
          <cell r="G167">
            <v>0.18390646773845529</v>
          </cell>
          <cell r="H167">
            <v>-146068.54176000002</v>
          </cell>
          <cell r="I167">
            <v>-163024.19148499999</v>
          </cell>
          <cell r="J167">
            <v>-95881.515604999979</v>
          </cell>
          <cell r="K167">
            <v>39032.087509999998</v>
          </cell>
          <cell r="L167">
            <v>106526.57626999999</v>
          </cell>
          <cell r="M167">
            <v>106644.66430999996</v>
          </cell>
          <cell r="N167">
            <v>100966.81129982883</v>
          </cell>
          <cell r="O167">
            <v>95286.372452176991</v>
          </cell>
          <cell r="P167">
            <v>90878.366471626767</v>
          </cell>
          <cell r="Q167">
            <v>113944.86114018041</v>
          </cell>
          <cell r="R167">
            <v>90572.721652772525</v>
          </cell>
          <cell r="S167">
            <v>125515.1859516557</v>
          </cell>
          <cell r="T167">
            <v>108172.72943095535</v>
          </cell>
          <cell r="U167">
            <v>120347.56543453403</v>
          </cell>
          <cell r="V167">
            <v>110186.40132597006</v>
          </cell>
          <cell r="W167">
            <v>134056.71827504915</v>
          </cell>
          <cell r="X167">
            <v>139783.82472165063</v>
          </cell>
          <cell r="Y167">
            <v>134403.06987180014</v>
          </cell>
          <cell r="Z167">
            <v>133814.71095065415</v>
          </cell>
          <cell r="AA167">
            <v>142175.42409217375</v>
          </cell>
        </row>
        <row r="168">
          <cell r="B168" t="str">
            <v>DIFERENÇA DE RECEITA DA SP-075 X SP-270 - 2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-769.67909080799984</v>
          </cell>
          <cell r="M169">
            <v>-911.13464840099959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-633.74691018944065</v>
          </cell>
          <cell r="G170">
            <v>0.19292347618797812</v>
          </cell>
          <cell r="H170">
            <v>-146068.54176000002</v>
          </cell>
          <cell r="I170">
            <v>-163024.19148499999</v>
          </cell>
          <cell r="J170">
            <v>-95881.515604999979</v>
          </cell>
          <cell r="K170">
            <v>39032.087509999998</v>
          </cell>
          <cell r="L170">
            <v>105756.89717919199</v>
          </cell>
          <cell r="M170">
            <v>105733.52966159896</v>
          </cell>
          <cell r="N170">
            <v>109145.42567499998</v>
          </cell>
          <cell r="O170">
            <v>104084.74404999999</v>
          </cell>
          <cell r="P170">
            <v>100262.04817999998</v>
          </cell>
          <cell r="Q170">
            <v>123874.85308500002</v>
          </cell>
          <cell r="R170">
            <v>101005.17119000001</v>
          </cell>
          <cell r="S170">
            <v>136260.60897500001</v>
          </cell>
          <cell r="T170">
            <v>119240.515145</v>
          </cell>
          <cell r="U170">
            <v>131747.38472</v>
          </cell>
          <cell r="V170">
            <v>121928.21519000002</v>
          </cell>
          <cell r="W170">
            <v>146150.786555</v>
          </cell>
          <cell r="X170">
            <v>152240.71505</v>
          </cell>
          <cell r="Y170">
            <v>147233.66691</v>
          </cell>
          <cell r="Z170">
            <v>147030.22589999999</v>
          </cell>
          <cell r="AA170">
            <v>155787.40448999999</v>
          </cell>
        </row>
        <row r="171">
          <cell r="B171" t="str">
            <v>DIFERENÇA DE RECEITA PELA POSTERGAÇÃO DA DUPLICAÇÃO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-304.63454957400012</v>
          </cell>
          <cell r="M172">
            <v>-624.8313331979997</v>
          </cell>
          <cell r="N172">
            <v>-1738.5499235070001</v>
          </cell>
          <cell r="O172">
            <v>-3698.5593759149997</v>
          </cell>
          <cell r="P172">
            <v>-3802.0952919750002</v>
          </cell>
          <cell r="Q172">
            <v>-3908.560388673</v>
          </cell>
          <cell r="R172">
            <v>-3978.9340067759999</v>
          </cell>
          <cell r="S172">
            <v>-4050.607299321</v>
          </cell>
          <cell r="T172">
            <v>-4123.5963672119997</v>
          </cell>
          <cell r="U172">
            <v>-4197.9228756359998</v>
          </cell>
          <cell r="V172">
            <v>-4273.6293262440004</v>
          </cell>
          <cell r="W172">
            <v>-4350.6999732989998</v>
          </cell>
          <cell r="X172">
            <v>-2583.7020314122501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 t="str">
            <v>Somatoria com Projeto Original</v>
          </cell>
          <cell r="F173">
            <v>-5701.1889491448674</v>
          </cell>
          <cell r="G173">
            <v>0.19012072224241236</v>
          </cell>
          <cell r="H173">
            <v>-146068.54176000002</v>
          </cell>
          <cell r="I173">
            <v>-163024.19148499999</v>
          </cell>
          <cell r="J173">
            <v>-95881.515604999979</v>
          </cell>
          <cell r="K173">
            <v>39032.087509999998</v>
          </cell>
          <cell r="L173">
            <v>106221.941720426</v>
          </cell>
          <cell r="M173">
            <v>106019.83297680196</v>
          </cell>
          <cell r="N173">
            <v>107406.87575149297</v>
          </cell>
          <cell r="O173">
            <v>100386.184674085</v>
          </cell>
          <cell r="P173">
            <v>96459.952888024985</v>
          </cell>
          <cell r="Q173">
            <v>119966.29269632703</v>
          </cell>
          <cell r="R173">
            <v>97026.237183224002</v>
          </cell>
          <cell r="S173">
            <v>132210.001675679</v>
          </cell>
          <cell r="T173">
            <v>115116.918777788</v>
          </cell>
          <cell r="U173">
            <v>127549.46184436401</v>
          </cell>
          <cell r="V173">
            <v>117654.58586375602</v>
          </cell>
          <cell r="W173">
            <v>141800.08658170101</v>
          </cell>
          <cell r="X173">
            <v>149657.01301858775</v>
          </cell>
          <cell r="Y173">
            <v>147233.66691</v>
          </cell>
          <cell r="Z173">
            <v>147030.22589999999</v>
          </cell>
          <cell r="AA173">
            <v>155787.40448999999</v>
          </cell>
        </row>
        <row r="174">
          <cell r="B174" t="str">
            <v>DIFERENÇA DE IGPM 2003 - RECEITA REAL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-1986.205331559705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-688.00404272528317</v>
          </cell>
          <cell r="G176">
            <v>0.19289373267658125</v>
          </cell>
          <cell r="H176">
            <v>-146068.54176000002</v>
          </cell>
          <cell r="I176">
            <v>-163024.19148499999</v>
          </cell>
          <cell r="J176">
            <v>-95881.515604999979</v>
          </cell>
          <cell r="K176">
            <v>39032.087509999998</v>
          </cell>
          <cell r="L176">
            <v>106526.57626999999</v>
          </cell>
          <cell r="M176">
            <v>104658.45897844026</v>
          </cell>
          <cell r="N176">
            <v>109145.42567499998</v>
          </cell>
          <cell r="O176">
            <v>104084.74404999999</v>
          </cell>
          <cell r="P176">
            <v>100262.04817999998</v>
          </cell>
          <cell r="Q176">
            <v>123874.85308500002</v>
          </cell>
          <cell r="R176">
            <v>101005.17119000001</v>
          </cell>
          <cell r="S176">
            <v>136260.60897500001</v>
          </cell>
          <cell r="T176">
            <v>119240.515145</v>
          </cell>
          <cell r="U176">
            <v>131747.38472</v>
          </cell>
          <cell r="V176">
            <v>121928.21519000002</v>
          </cell>
          <cell r="W176">
            <v>146150.786555</v>
          </cell>
          <cell r="X176">
            <v>152240.71505</v>
          </cell>
          <cell r="Y176">
            <v>147233.66691</v>
          </cell>
          <cell r="Z176">
            <v>147030.22589999999</v>
          </cell>
          <cell r="AA176">
            <v>155787.40448999999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5.5798919494794395E-8</v>
          </cell>
          <cell r="G179">
            <v>0.19327037557252341</v>
          </cell>
          <cell r="H179">
            <v>-146068.54176000002</v>
          </cell>
          <cell r="I179">
            <v>-163024.19148499999</v>
          </cell>
          <cell r="J179">
            <v>-95881.515604999979</v>
          </cell>
          <cell r="K179">
            <v>39032.087509999998</v>
          </cell>
          <cell r="L179">
            <v>106526.57626999999</v>
          </cell>
          <cell r="M179">
            <v>106644.66430999996</v>
          </cell>
          <cell r="N179">
            <v>109145.42567499998</v>
          </cell>
          <cell r="O179">
            <v>104084.74404999999</v>
          </cell>
          <cell r="P179">
            <v>100262.04817999998</v>
          </cell>
          <cell r="Q179">
            <v>123874.85308500002</v>
          </cell>
          <cell r="R179">
            <v>101005.17119000001</v>
          </cell>
          <cell r="S179">
            <v>136260.60897500001</v>
          </cell>
          <cell r="T179">
            <v>119240.515145</v>
          </cell>
          <cell r="U179">
            <v>131747.38472</v>
          </cell>
          <cell r="V179">
            <v>121928.21519000002</v>
          </cell>
          <cell r="W179">
            <v>146150.786555</v>
          </cell>
          <cell r="X179">
            <v>152240.71505</v>
          </cell>
          <cell r="Y179">
            <v>147233.66691</v>
          </cell>
          <cell r="Z179">
            <v>147030.22589999999</v>
          </cell>
          <cell r="AA179">
            <v>155787.40448999999</v>
          </cell>
        </row>
        <row r="180">
          <cell r="B180" t="str">
            <v>5ª Adequação - Investimentos</v>
          </cell>
        </row>
        <row r="181">
          <cell r="B181" t="str">
            <v>Fluxo de Caixa do Fator</v>
          </cell>
          <cell r="H181">
            <v>-4.7545707411700278E-3</v>
          </cell>
          <cell r="I181">
            <v>-4.3047690141975181E-2</v>
          </cell>
          <cell r="J181">
            <v>1.2799929911125218E-2</v>
          </cell>
          <cell r="K181">
            <v>-8.8630168811505428E-3</v>
          </cell>
          <cell r="L181">
            <v>-1.6817437248732858E-2</v>
          </cell>
          <cell r="M181">
            <v>49.132733959264968</v>
          </cell>
          <cell r="N181">
            <v>427.42931750932394</v>
          </cell>
          <cell r="O181">
            <v>-1020.9408521737435</v>
          </cell>
          <cell r="P181">
            <v>-24841.842011920169</v>
          </cell>
          <cell r="Q181">
            <v>281.02712509579931</v>
          </cell>
          <cell r="R181">
            <v>12737.234363257021</v>
          </cell>
          <cell r="S181">
            <v>1096.4040134913676</v>
          </cell>
          <cell r="T181">
            <v>4660.7451778745108</v>
          </cell>
          <cell r="U181">
            <v>-324.98927756876861</v>
          </cell>
          <cell r="V181">
            <v>3724.3490021469506</v>
          </cell>
          <cell r="W181">
            <v>12213.988464310578</v>
          </cell>
          <cell r="X181">
            <v>218.38289198839925</v>
          </cell>
          <cell r="Y181">
            <v>-1972.5952578898077</v>
          </cell>
          <cell r="Z181">
            <v>-9043.6600218135482</v>
          </cell>
          <cell r="AA181">
            <v>-1678.9002256918711</v>
          </cell>
        </row>
        <row r="182">
          <cell r="B182" t="str">
            <v>Somatoria com Projeto Original</v>
          </cell>
          <cell r="F182">
            <v>-2176.5888463964843</v>
          </cell>
          <cell r="G182">
            <v>0.19208059764202703</v>
          </cell>
          <cell r="H182">
            <v>-146068.54651457077</v>
          </cell>
          <cell r="I182">
            <v>-163024.23453269014</v>
          </cell>
          <cell r="J182">
            <v>-95881.502805070064</v>
          </cell>
          <cell r="K182">
            <v>39032.078646983115</v>
          </cell>
          <cell r="L182">
            <v>106526.55945256274</v>
          </cell>
          <cell r="M182">
            <v>106693.79704395923</v>
          </cell>
          <cell r="N182">
            <v>109572.8549925093</v>
          </cell>
          <cell r="O182">
            <v>103063.80319782624</v>
          </cell>
          <cell r="P182">
            <v>75420.206168079807</v>
          </cell>
          <cell r="Q182">
            <v>124155.88021009583</v>
          </cell>
          <cell r="R182">
            <v>113742.40555325703</v>
          </cell>
          <cell r="S182">
            <v>137357.01298849139</v>
          </cell>
          <cell r="T182">
            <v>123901.26032287451</v>
          </cell>
          <cell r="U182">
            <v>131422.39544243124</v>
          </cell>
          <cell r="V182">
            <v>125652.56419214697</v>
          </cell>
          <cell r="W182">
            <v>158364.77501931059</v>
          </cell>
          <cell r="X182">
            <v>152459.09794198841</v>
          </cell>
          <cell r="Y182">
            <v>145261.0716521102</v>
          </cell>
          <cell r="Z182">
            <v>137986.56587818643</v>
          </cell>
          <cell r="AA182">
            <v>154108.50426430811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72880.728656972409</v>
          </cell>
          <cell r="I184">
            <v>43182.938420708902</v>
          </cell>
          <cell r="J184">
            <v>-26867.98145911465</v>
          </cell>
          <cell r="K184">
            <v>-54253.799452250947</v>
          </cell>
          <cell r="L184">
            <v>-27590.204907618056</v>
          </cell>
          <cell r="M184">
            <v>-23824.962238788314</v>
          </cell>
          <cell r="N184">
            <v>-23668.337725492824</v>
          </cell>
          <cell r="O184">
            <v>-20585.649678384096</v>
          </cell>
          <cell r="P184">
            <v>-43166.356379822537</v>
          </cell>
          <cell r="Q184">
            <v>-31071.171246849914</v>
          </cell>
          <cell r="R184">
            <v>8874.2479573345008</v>
          </cell>
          <cell r="S184">
            <v>-20685.449558033983</v>
          </cell>
          <cell r="T184">
            <v>-21037.716278085281</v>
          </cell>
          <cell r="U184">
            <v>-19007.183132768459</v>
          </cell>
          <cell r="V184">
            <v>-20547.224159948881</v>
          </cell>
          <cell r="W184">
            <v>-47518.715111280973</v>
          </cell>
          <cell r="X184">
            <v>-29488.701121455644</v>
          </cell>
          <cell r="Y184">
            <v>-17280.376560492896</v>
          </cell>
          <cell r="Z184">
            <v>-26827.066549714225</v>
          </cell>
          <cell r="AA184">
            <v>-18750.694073655719</v>
          </cell>
        </row>
        <row r="185">
          <cell r="B185" t="str">
            <v>Somatoria com Projeto Original</v>
          </cell>
          <cell r="F185">
            <v>-9666.8082702298179</v>
          </cell>
          <cell r="G185">
            <v>0.18645436637078908</v>
          </cell>
          <cell r="H185">
            <v>-73187.813103027613</v>
          </cell>
          <cell r="I185">
            <v>-119841.25306429109</v>
          </cell>
          <cell r="J185">
            <v>-122749.49706411464</v>
          </cell>
          <cell r="K185">
            <v>-15221.71194225095</v>
          </cell>
          <cell r="L185">
            <v>78936.371362381935</v>
          </cell>
          <cell r="M185">
            <v>82819.70207121165</v>
          </cell>
          <cell r="N185">
            <v>85477.087949507157</v>
          </cell>
          <cell r="O185">
            <v>83499.094371615894</v>
          </cell>
          <cell r="P185">
            <v>57095.691800177447</v>
          </cell>
          <cell r="Q185">
            <v>92803.681838150107</v>
          </cell>
          <cell r="R185">
            <v>109879.41914733451</v>
          </cell>
          <cell r="S185">
            <v>115575.15941696602</v>
          </cell>
          <cell r="T185">
            <v>98202.798866914716</v>
          </cell>
          <cell r="U185">
            <v>112740.20158723154</v>
          </cell>
          <cell r="V185">
            <v>101380.99103005114</v>
          </cell>
          <cell r="W185">
            <v>98632.071443719033</v>
          </cell>
          <cell r="X185">
            <v>122752.01392854436</v>
          </cell>
          <cell r="Y185">
            <v>129953.29034950711</v>
          </cell>
          <cell r="Z185">
            <v>120203.15935028577</v>
          </cell>
          <cell r="AA185">
            <v>137036.71041634426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74352</v>
          </cell>
          <cell r="H191">
            <v>99547</v>
          </cell>
          <cell r="I191">
            <v>106637</v>
          </cell>
          <cell r="J191">
            <v>220998</v>
          </cell>
          <cell r="K191">
            <v>229501.11239999998</v>
          </cell>
          <cell r="L191">
            <v>234830.83349270842</v>
          </cell>
          <cell r="M191">
            <v>230516.41174760429</v>
          </cell>
          <cell r="N191">
            <v>233540.70425958713</v>
          </cell>
          <cell r="O191">
            <v>237029.27272684977</v>
          </cell>
          <cell r="P191">
            <v>240676.75116454266</v>
          </cell>
          <cell r="Q191">
            <v>243822.58230852691</v>
          </cell>
          <cell r="R191">
            <v>247362.97268178276</v>
          </cell>
          <cell r="S191">
            <v>250958.19439623621</v>
          </cell>
          <cell r="T191">
            <v>254603.73247612332</v>
          </cell>
          <cell r="U191">
            <v>258301.02239440699</v>
          </cell>
          <cell r="V191">
            <v>262049.58324223923</v>
          </cell>
          <cell r="W191">
            <v>268969.46703550639</v>
          </cell>
          <cell r="X191">
            <v>277327.56110807159</v>
          </cell>
          <cell r="Y191">
            <v>281375.84794131375</v>
          </cell>
          <cell r="Z191">
            <v>285484.52337955317</v>
          </cell>
          <cell r="AA191">
            <v>4537884.5727550527</v>
          </cell>
        </row>
        <row r="192">
          <cell r="B192" t="str">
            <v>1.1 - Operacionais    (1.1.1 + 1.1.2)</v>
          </cell>
          <cell r="G192">
            <v>74352</v>
          </cell>
          <cell r="H192">
            <v>99547</v>
          </cell>
          <cell r="I192">
            <v>106637</v>
          </cell>
          <cell r="J192">
            <v>220998</v>
          </cell>
          <cell r="K192">
            <v>229501.11239999998</v>
          </cell>
          <cell r="L192">
            <v>234830.83349270842</v>
          </cell>
          <cell r="M192">
            <v>230516.41174760429</v>
          </cell>
          <cell r="N192">
            <v>233540.70425958713</v>
          </cell>
          <cell r="O192">
            <v>237029.27272684977</v>
          </cell>
          <cell r="P192">
            <v>240676.75116454266</v>
          </cell>
          <cell r="Q192">
            <v>243822.58230852691</v>
          </cell>
          <cell r="R192">
            <v>247362.97268178276</v>
          </cell>
          <cell r="S192">
            <v>250958.19439623621</v>
          </cell>
          <cell r="T192">
            <v>254603.73247612332</v>
          </cell>
          <cell r="U192">
            <v>258301.02239440699</v>
          </cell>
          <cell r="V192">
            <v>262049.58324223923</v>
          </cell>
          <cell r="W192">
            <v>268969.46703550639</v>
          </cell>
          <cell r="X192">
            <v>277327.56110807159</v>
          </cell>
          <cell r="Y192">
            <v>281375.84794131375</v>
          </cell>
          <cell r="Z192">
            <v>285484.52337955317</v>
          </cell>
          <cell r="AA192">
            <v>4537884.5727550527</v>
          </cell>
        </row>
        <row r="193">
          <cell r="B193" t="str">
            <v>1.1.1 - Receitas de  Pedágios    (Transp. Qd.2.1.1.2)</v>
          </cell>
          <cell r="G193">
            <v>73430</v>
          </cell>
          <cell r="H193">
            <v>96402</v>
          </cell>
          <cell r="I193">
            <v>98799</v>
          </cell>
          <cell r="J193">
            <v>213157</v>
          </cell>
          <cell r="K193">
            <v>221357.11239999998</v>
          </cell>
          <cell r="L193">
            <v>226683.83349270842</v>
          </cell>
          <cell r="M193">
            <v>222366.41174760429</v>
          </cell>
          <cell r="N193">
            <v>225387.70425958713</v>
          </cell>
          <cell r="O193">
            <v>228873.27272684977</v>
          </cell>
          <cell r="P193">
            <v>232517.75116454266</v>
          </cell>
          <cell r="Q193">
            <v>235660.58230852691</v>
          </cell>
          <cell r="R193">
            <v>239197.97268178276</v>
          </cell>
          <cell r="S193">
            <v>242790.19439623621</v>
          </cell>
          <cell r="T193">
            <v>246432.73247612332</v>
          </cell>
          <cell r="U193">
            <v>250127.02239440699</v>
          </cell>
          <cell r="V193">
            <v>253872.58324223923</v>
          </cell>
          <cell r="W193">
            <v>260789.46703550639</v>
          </cell>
          <cell r="X193">
            <v>269144.56110807159</v>
          </cell>
          <cell r="Y193">
            <v>273189.84794131375</v>
          </cell>
          <cell r="Z193">
            <v>277295.52337955317</v>
          </cell>
          <cell r="AA193">
            <v>4387474.5727550527</v>
          </cell>
        </row>
        <row r="194">
          <cell r="B194" t="str">
            <v>1.1.2 - Outras Receitas Operacionais    (calculado 2.1.2.)</v>
          </cell>
          <cell r="G194">
            <v>922</v>
          </cell>
          <cell r="H194">
            <v>3145</v>
          </cell>
          <cell r="I194">
            <v>7838</v>
          </cell>
          <cell r="J194">
            <v>7841</v>
          </cell>
          <cell r="K194">
            <v>8144</v>
          </cell>
          <cell r="L194">
            <v>8147.0000000000009</v>
          </cell>
          <cell r="M194">
            <v>8150</v>
          </cell>
          <cell r="N194">
            <v>8153</v>
          </cell>
          <cell r="O194">
            <v>8156</v>
          </cell>
          <cell r="P194">
            <v>8159</v>
          </cell>
          <cell r="Q194">
            <v>8162</v>
          </cell>
          <cell r="R194">
            <v>8165</v>
          </cell>
          <cell r="S194">
            <v>8168</v>
          </cell>
          <cell r="T194">
            <v>8170.9999999999991</v>
          </cell>
          <cell r="U194">
            <v>8174</v>
          </cell>
          <cell r="V194">
            <v>8177</v>
          </cell>
          <cell r="W194">
            <v>8180</v>
          </cell>
          <cell r="X194">
            <v>8183</v>
          </cell>
          <cell r="Y194">
            <v>8186.0000000000009</v>
          </cell>
          <cell r="Z194">
            <v>8189</v>
          </cell>
          <cell r="AA194">
            <v>150410</v>
          </cell>
        </row>
        <row r="195">
          <cell r="B195" t="str">
            <v>2 -  DEDUÇÕES DA RECEITA    (2.1)</v>
          </cell>
          <cell r="G195">
            <v>3457.3679999999999</v>
          </cell>
          <cell r="H195">
            <v>4628.9354999999996</v>
          </cell>
          <cell r="I195">
            <v>4958.6204999999991</v>
          </cell>
          <cell r="J195">
            <v>10276.406999999999</v>
          </cell>
          <cell r="K195">
            <v>10671.801726600001</v>
          </cell>
          <cell r="L195">
            <v>11063.396787475691</v>
          </cell>
          <cell r="M195">
            <v>19190.083929921766</v>
          </cell>
          <cell r="N195">
            <v>19875.150918454288</v>
          </cell>
          <cell r="O195">
            <v>20176.792090872506</v>
          </cell>
          <cell r="P195">
            <v>20492.178975732942</v>
          </cell>
          <cell r="Q195">
            <v>20764.173369687582</v>
          </cell>
          <cell r="R195">
            <v>21070.297136974208</v>
          </cell>
          <cell r="S195">
            <v>21381.163815274434</v>
          </cell>
          <cell r="T195">
            <v>21696.382859184665</v>
          </cell>
          <cell r="U195">
            <v>22016.078437116201</v>
          </cell>
          <cell r="V195">
            <v>22340.208950453693</v>
          </cell>
          <cell r="W195">
            <v>22938.658898571306</v>
          </cell>
          <cell r="X195">
            <v>23661.514035848195</v>
          </cell>
          <cell r="Y195">
            <v>24011.570846923642</v>
          </cell>
          <cell r="Z195">
            <v>24366.851272331354</v>
          </cell>
          <cell r="AA195">
            <v>349037.6350514224</v>
          </cell>
        </row>
        <row r="196">
          <cell r="B196" t="str">
            <v>2.1 - Tributos sobre Faturamento    (2.1.1+ .... + 2.1.4)</v>
          </cell>
          <cell r="G196">
            <v>3457.3679999999999</v>
          </cell>
          <cell r="H196">
            <v>4628.9354999999996</v>
          </cell>
          <cell r="I196">
            <v>4958.6204999999991</v>
          </cell>
          <cell r="J196">
            <v>10276.406999999999</v>
          </cell>
          <cell r="K196">
            <v>10671.801726600001</v>
          </cell>
          <cell r="L196">
            <v>11063.396787475691</v>
          </cell>
          <cell r="M196">
            <v>19190.083929921766</v>
          </cell>
          <cell r="N196">
            <v>19875.150918454288</v>
          </cell>
          <cell r="O196">
            <v>20176.792090872506</v>
          </cell>
          <cell r="P196">
            <v>20492.178975732942</v>
          </cell>
          <cell r="Q196">
            <v>20764.173369687582</v>
          </cell>
          <cell r="R196">
            <v>21070.297136974208</v>
          </cell>
          <cell r="S196">
            <v>21381.163815274434</v>
          </cell>
          <cell r="T196">
            <v>21696.382859184665</v>
          </cell>
          <cell r="U196">
            <v>22016.078437116201</v>
          </cell>
          <cell r="V196">
            <v>22340.208950453693</v>
          </cell>
          <cell r="W196">
            <v>22938.658898571306</v>
          </cell>
          <cell r="X196">
            <v>23661.514035848195</v>
          </cell>
          <cell r="Y196">
            <v>24011.570846923642</v>
          </cell>
          <cell r="Z196">
            <v>24366.851272331354</v>
          </cell>
          <cell r="AA196">
            <v>349037.6350514224</v>
          </cell>
        </row>
        <row r="197">
          <cell r="B197" t="str">
            <v>2.1.1 - I.S.S    (transp. Qd  1.3.)</v>
          </cell>
          <cell r="G197">
            <v>1487.04</v>
          </cell>
          <cell r="H197">
            <v>1990.94</v>
          </cell>
          <cell r="I197">
            <v>2132.7399999999998</v>
          </cell>
          <cell r="J197">
            <v>4419.96</v>
          </cell>
          <cell r="K197">
            <v>4590.0222480000002</v>
          </cell>
          <cell r="L197">
            <v>4804.4389424027304</v>
          </cell>
          <cell r="M197">
            <v>11003.362572695711</v>
          </cell>
          <cell r="N197">
            <v>11432.445212979357</v>
          </cell>
          <cell r="O197">
            <v>11606.78363634249</v>
          </cell>
          <cell r="P197">
            <v>11789.067558227134</v>
          </cell>
          <cell r="Q197">
            <v>11946.269115426347</v>
          </cell>
          <cell r="R197">
            <v>12123.198634089138</v>
          </cell>
          <cell r="S197">
            <v>12302.869719811812</v>
          </cell>
          <cell r="T197">
            <v>12485.056623806166</v>
          </cell>
          <cell r="U197">
            <v>12669.831119720349</v>
          </cell>
          <cell r="V197">
            <v>12857.169162111961</v>
          </cell>
          <cell r="W197">
            <v>13203.073351775321</v>
          </cell>
          <cell r="X197">
            <v>13620.888055403582</v>
          </cell>
          <cell r="Y197">
            <v>13823.212397065688</v>
          </cell>
          <cell r="Z197">
            <v>14028.55616897766</v>
          </cell>
          <cell r="AA197">
            <v>194316.92451883544</v>
          </cell>
        </row>
        <row r="198">
          <cell r="B198" t="str">
            <v>2.1.2 - Cofins    (transp. Qd 1.3.)</v>
          </cell>
          <cell r="G198">
            <v>1487.04</v>
          </cell>
          <cell r="H198">
            <v>1990.94</v>
          </cell>
          <cell r="I198">
            <v>2132.7399999999998</v>
          </cell>
          <cell r="J198">
            <v>4419.96</v>
          </cell>
          <cell r="K198">
            <v>4590.0222480000002</v>
          </cell>
          <cell r="L198">
            <v>4732.557427370356</v>
          </cell>
          <cell r="M198">
            <v>6741.3396808666266</v>
          </cell>
          <cell r="N198">
            <v>6924.6911277876143</v>
          </cell>
          <cell r="O198">
            <v>7029.3181818054927</v>
          </cell>
          <cell r="P198">
            <v>7138.7125349362805</v>
          </cell>
          <cell r="Q198">
            <v>7233.0574692558084</v>
          </cell>
          <cell r="R198">
            <v>7339.2391804534827</v>
          </cell>
          <cell r="S198">
            <v>7447.0658318870856</v>
          </cell>
          <cell r="T198">
            <v>7556.401974283699</v>
          </cell>
          <cell r="U198">
            <v>7667.2906718322083</v>
          </cell>
          <cell r="V198">
            <v>7779.7174972671764</v>
          </cell>
          <cell r="W198">
            <v>7987.2840110651914</v>
          </cell>
          <cell r="X198">
            <v>8237.9968332421486</v>
          </cell>
          <cell r="Y198">
            <v>8359.4154382394117</v>
          </cell>
          <cell r="Z198">
            <v>8482.6457013865966</v>
          </cell>
          <cell r="AA198">
            <v>125277.43580967917</v>
          </cell>
        </row>
        <row r="199">
          <cell r="B199" t="str">
            <v>2.1.3 - Pis / Pasep    (transp. Qd 1.3.)</v>
          </cell>
          <cell r="G199">
            <v>483.28799999999995</v>
          </cell>
          <cell r="H199">
            <v>647.05549999999994</v>
          </cell>
          <cell r="I199">
            <v>693.14049999999997</v>
          </cell>
          <cell r="J199">
            <v>1436.4869999999999</v>
          </cell>
          <cell r="K199">
            <v>1491.7572306</v>
          </cell>
          <cell r="L199">
            <v>1526.400417702605</v>
          </cell>
          <cell r="M199">
            <v>1445.381676359428</v>
          </cell>
          <cell r="N199">
            <v>1518.0145776873164</v>
          </cell>
          <cell r="O199">
            <v>1540.6902727245233</v>
          </cell>
          <cell r="P199">
            <v>1564.3988825695271</v>
          </cell>
          <cell r="Q199">
            <v>1584.8467850054251</v>
          </cell>
          <cell r="R199">
            <v>1607.8593224315878</v>
          </cell>
          <cell r="S199">
            <v>1631.2282635755355</v>
          </cell>
          <cell r="T199">
            <v>1654.9242610948011</v>
          </cell>
          <cell r="U199">
            <v>1678.9566455636455</v>
          </cell>
          <cell r="V199">
            <v>1703.3222910745549</v>
          </cell>
          <cell r="W199">
            <v>1748.3015357307916</v>
          </cell>
          <cell r="X199">
            <v>1802.629147202465</v>
          </cell>
          <cell r="Y199">
            <v>1828.9430116185392</v>
          </cell>
          <cell r="Z199">
            <v>1855.6494019670954</v>
          </cell>
          <cell r="AA199">
            <v>29443.274722907838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70894.631999999998</v>
          </cell>
          <cell r="H201">
            <v>94918.064500000008</v>
          </cell>
          <cell r="I201">
            <v>101678.3795</v>
          </cell>
          <cell r="J201">
            <v>210721.59299999999</v>
          </cell>
          <cell r="K201">
            <v>218829.31067339997</v>
          </cell>
          <cell r="L201">
            <v>223767.43670523274</v>
          </cell>
          <cell r="M201">
            <v>211326.32781768253</v>
          </cell>
          <cell r="N201">
            <v>213665.55334113285</v>
          </cell>
          <cell r="O201">
            <v>216852.48063597726</v>
          </cell>
          <cell r="P201">
            <v>220184.57218880972</v>
          </cell>
          <cell r="Q201">
            <v>223058.40893883933</v>
          </cell>
          <cell r="R201">
            <v>226292.67554480856</v>
          </cell>
          <cell r="S201">
            <v>229577.03058096179</v>
          </cell>
          <cell r="T201">
            <v>232907.34961693865</v>
          </cell>
          <cell r="U201">
            <v>236284.94395729079</v>
          </cell>
          <cell r="V201">
            <v>239709.37429178553</v>
          </cell>
          <cell r="W201">
            <v>246030.80813693508</v>
          </cell>
          <cell r="X201">
            <v>253666.04707222339</v>
          </cell>
          <cell r="Y201">
            <v>257364.27709439013</v>
          </cell>
          <cell r="Z201">
            <v>261117.67210722182</v>
          </cell>
          <cell r="AA201">
            <v>4188846.9377036304</v>
          </cell>
        </row>
        <row r="202">
          <cell r="B202" t="str">
            <v>4 -  DESPESAS    (4.1)</v>
          </cell>
          <cell r="G202">
            <v>56958.214179615381</v>
          </cell>
          <cell r="H202">
            <v>78419.906818825373</v>
          </cell>
          <cell r="I202">
            <v>89364.985024705675</v>
          </cell>
          <cell r="J202">
            <v>101777.0051740217</v>
          </cell>
          <cell r="K202">
            <v>106500.71432268093</v>
          </cell>
          <cell r="L202">
            <v>108759.88472509553</v>
          </cell>
          <cell r="M202">
            <v>104284.7709688094</v>
          </cell>
          <cell r="N202">
            <v>101727.72783768243</v>
          </cell>
          <cell r="O202">
            <v>105144.03123900748</v>
          </cell>
          <cell r="P202">
            <v>108712.23716354033</v>
          </cell>
          <cell r="Q202">
            <v>119029.31275247855</v>
          </cell>
          <cell r="R202">
            <v>119113.69745930994</v>
          </cell>
          <cell r="S202">
            <v>119047.71608359212</v>
          </cell>
          <cell r="T202">
            <v>120652.59866587407</v>
          </cell>
          <cell r="U202">
            <v>125257.38797551821</v>
          </cell>
          <cell r="V202">
            <v>137025.23193219703</v>
          </cell>
          <cell r="W202">
            <v>147601.54451624458</v>
          </cell>
          <cell r="X202">
            <v>152614.86723866261</v>
          </cell>
          <cell r="Y202">
            <v>162776.11761464371</v>
          </cell>
          <cell r="Z202">
            <v>190844.88185366627</v>
          </cell>
          <cell r="AA202">
            <v>2355612.8335461714</v>
          </cell>
        </row>
        <row r="203">
          <cell r="B203" t="str">
            <v>4.1 - Operacionais    (4.1.1+ .... + 4.1.10)</v>
          </cell>
          <cell r="G203">
            <v>56958.214179615381</v>
          </cell>
          <cell r="H203">
            <v>78419.906818825373</v>
          </cell>
          <cell r="I203">
            <v>89364.985024705675</v>
          </cell>
          <cell r="J203">
            <v>101777.0051740217</v>
          </cell>
          <cell r="K203">
            <v>106500.71432268093</v>
          </cell>
          <cell r="L203">
            <v>108759.88472509553</v>
          </cell>
          <cell r="M203">
            <v>104284.7709688094</v>
          </cell>
          <cell r="N203">
            <v>101727.72783768243</v>
          </cell>
          <cell r="O203">
            <v>105144.03123900748</v>
          </cell>
          <cell r="P203">
            <v>108712.23716354033</v>
          </cell>
          <cell r="Q203">
            <v>119029.31275247855</v>
          </cell>
          <cell r="R203">
            <v>119113.69745930994</v>
          </cell>
          <cell r="S203">
            <v>119047.71608359212</v>
          </cell>
          <cell r="T203">
            <v>120652.59866587407</v>
          </cell>
          <cell r="U203">
            <v>125257.38797551821</v>
          </cell>
          <cell r="V203">
            <v>137025.23193219703</v>
          </cell>
          <cell r="W203">
            <v>147601.54451624458</v>
          </cell>
          <cell r="X203">
            <v>152614.86723866261</v>
          </cell>
          <cell r="Y203">
            <v>162776.11761464371</v>
          </cell>
          <cell r="Z203">
            <v>190844.88185366627</v>
          </cell>
          <cell r="AA203">
            <v>2355612.8335461714</v>
          </cell>
        </row>
        <row r="204">
          <cell r="B204" t="str">
            <v>4.1.1  -  Pessoal e Administradores    (Transp. Qd. 1.3.)</v>
          </cell>
          <cell r="G204">
            <v>20034</v>
          </cell>
          <cell r="H204">
            <v>27971</v>
          </cell>
          <cell r="I204">
            <v>31249</v>
          </cell>
          <cell r="J204">
            <v>34297</v>
          </cell>
          <cell r="K204">
            <v>34048</v>
          </cell>
          <cell r="L204">
            <v>34047</v>
          </cell>
          <cell r="M204">
            <v>34048</v>
          </cell>
          <cell r="N204">
            <v>34047</v>
          </cell>
          <cell r="O204">
            <v>34048</v>
          </cell>
          <cell r="P204">
            <v>34047</v>
          </cell>
          <cell r="Q204">
            <v>34048</v>
          </cell>
          <cell r="R204">
            <v>34047</v>
          </cell>
          <cell r="S204">
            <v>34048</v>
          </cell>
          <cell r="T204">
            <v>34047</v>
          </cell>
          <cell r="U204">
            <v>34048</v>
          </cell>
          <cell r="V204">
            <v>34047</v>
          </cell>
          <cell r="W204">
            <v>34047</v>
          </cell>
          <cell r="X204">
            <v>34047</v>
          </cell>
          <cell r="Y204">
            <v>34047</v>
          </cell>
          <cell r="Z204">
            <v>34047</v>
          </cell>
          <cell r="AA204">
            <v>658309</v>
          </cell>
        </row>
        <row r="205">
          <cell r="B205" t="str">
            <v>4.1.2  -  Conservação de Rotina    (Transp. Qd. 1.3.)</v>
          </cell>
          <cell r="G205">
            <v>2691</v>
          </cell>
          <cell r="H205">
            <v>5382</v>
          </cell>
          <cell r="I205">
            <v>5457</v>
          </cell>
          <cell r="J205">
            <v>5560</v>
          </cell>
          <cell r="K205">
            <v>6466</v>
          </cell>
          <cell r="L205">
            <v>6466</v>
          </cell>
          <cell r="M205">
            <v>6466</v>
          </cell>
          <cell r="N205">
            <v>6466</v>
          </cell>
          <cell r="O205">
            <v>6997</v>
          </cell>
          <cell r="P205">
            <v>6997</v>
          </cell>
          <cell r="Q205">
            <v>6997</v>
          </cell>
          <cell r="R205">
            <v>6997</v>
          </cell>
          <cell r="S205">
            <v>6997</v>
          </cell>
          <cell r="T205">
            <v>6997</v>
          </cell>
          <cell r="U205">
            <v>6997</v>
          </cell>
          <cell r="V205">
            <v>6997</v>
          </cell>
          <cell r="W205">
            <v>6997</v>
          </cell>
          <cell r="X205">
            <v>6997</v>
          </cell>
          <cell r="Y205">
            <v>6997</v>
          </cell>
          <cell r="Z205">
            <v>6997</v>
          </cell>
          <cell r="AA205">
            <v>128918</v>
          </cell>
        </row>
        <row r="206">
          <cell r="B206" t="str">
            <v>4.1.3  -  Consumo    (Transp. Qd. 1.3.)</v>
          </cell>
          <cell r="G206">
            <v>925</v>
          </cell>
          <cell r="H206">
            <v>987</v>
          </cell>
          <cell r="I206">
            <v>1000</v>
          </cell>
          <cell r="J206">
            <v>1135</v>
          </cell>
          <cell r="K206">
            <v>1135</v>
          </cell>
          <cell r="L206">
            <v>1135</v>
          </cell>
          <cell r="M206">
            <v>1135</v>
          </cell>
          <cell r="N206">
            <v>1135</v>
          </cell>
          <cell r="O206">
            <v>1135</v>
          </cell>
          <cell r="P206">
            <v>1135</v>
          </cell>
          <cell r="Q206">
            <v>1135</v>
          </cell>
          <cell r="R206">
            <v>1135</v>
          </cell>
          <cell r="S206">
            <v>1135</v>
          </cell>
          <cell r="T206">
            <v>1135</v>
          </cell>
          <cell r="U206">
            <v>1135</v>
          </cell>
          <cell r="V206">
            <v>1135</v>
          </cell>
          <cell r="W206">
            <v>1135</v>
          </cell>
          <cell r="X206">
            <v>1135</v>
          </cell>
          <cell r="Y206">
            <v>1135</v>
          </cell>
          <cell r="Z206">
            <v>1135</v>
          </cell>
          <cell r="AA206">
            <v>22207</v>
          </cell>
        </row>
        <row r="207">
          <cell r="B207" t="str">
            <v>4.1.4  -  Transportes    (Transp. Qd. 1.3.)</v>
          </cell>
          <cell r="G207">
            <v>2399</v>
          </cell>
          <cell r="H207">
            <v>4565</v>
          </cell>
          <cell r="I207">
            <v>4981</v>
          </cell>
          <cell r="J207">
            <v>5230</v>
          </cell>
          <cell r="K207">
            <v>5306</v>
          </cell>
          <cell r="L207">
            <v>5307</v>
          </cell>
          <cell r="M207">
            <v>5306</v>
          </cell>
          <cell r="N207">
            <v>5307</v>
          </cell>
          <cell r="O207">
            <v>5306</v>
          </cell>
          <cell r="P207">
            <v>5307</v>
          </cell>
          <cell r="Q207">
            <v>5306</v>
          </cell>
          <cell r="R207">
            <v>5307</v>
          </cell>
          <cell r="S207">
            <v>5306</v>
          </cell>
          <cell r="T207">
            <v>5307</v>
          </cell>
          <cell r="U207">
            <v>5306</v>
          </cell>
          <cell r="V207">
            <v>5307</v>
          </cell>
          <cell r="W207">
            <v>5306</v>
          </cell>
          <cell r="X207">
            <v>5307</v>
          </cell>
          <cell r="Y207">
            <v>5306</v>
          </cell>
          <cell r="Z207">
            <v>5306</v>
          </cell>
          <cell r="AA207">
            <v>102078</v>
          </cell>
        </row>
        <row r="208">
          <cell r="B208" t="str">
            <v>4.1.5  -  Diversas    (Transp. Qd. 1.3.)</v>
          </cell>
          <cell r="G208">
            <v>3376</v>
          </cell>
          <cell r="H208">
            <v>4638</v>
          </cell>
          <cell r="I208">
            <v>4059</v>
          </cell>
          <cell r="J208">
            <v>2441</v>
          </cell>
          <cell r="K208">
            <v>1745</v>
          </cell>
          <cell r="L208">
            <v>1745</v>
          </cell>
          <cell r="M208">
            <v>1745</v>
          </cell>
          <cell r="N208">
            <v>1745</v>
          </cell>
          <cell r="O208">
            <v>1745</v>
          </cell>
          <cell r="P208">
            <v>1745</v>
          </cell>
          <cell r="Q208">
            <v>1745</v>
          </cell>
          <cell r="R208">
            <v>1745</v>
          </cell>
          <cell r="S208">
            <v>1745</v>
          </cell>
          <cell r="T208">
            <v>1745</v>
          </cell>
          <cell r="U208">
            <v>1745</v>
          </cell>
          <cell r="V208">
            <v>1745</v>
          </cell>
          <cell r="W208">
            <v>1745</v>
          </cell>
          <cell r="X208">
            <v>1745</v>
          </cell>
          <cell r="Y208">
            <v>1745</v>
          </cell>
          <cell r="Z208">
            <v>1745</v>
          </cell>
          <cell r="AA208">
            <v>42434</v>
          </cell>
        </row>
        <row r="209">
          <cell r="B209" t="str">
            <v>4.1.6  -  Depreciação/Amortização    (Transp. Qd. 1.3.)</v>
          </cell>
          <cell r="G209">
            <v>2664.2541796153846</v>
          </cell>
          <cell r="H209">
            <v>9402.0968188253628</v>
          </cell>
          <cell r="I209">
            <v>17123.475024705673</v>
          </cell>
          <cell r="J209">
            <v>24333.665174021691</v>
          </cell>
          <cell r="K209">
            <v>28827.280950680914</v>
          </cell>
          <cell r="L209">
            <v>30952.55972031429</v>
          </cell>
          <cell r="M209">
            <v>32879.566282379776</v>
          </cell>
          <cell r="N209">
            <v>34592.2279404664</v>
          </cell>
          <cell r="O209">
            <v>37253.858743852506</v>
          </cell>
          <cell r="P209">
            <v>40757.640315254546</v>
          </cell>
          <cell r="Q209">
            <v>42325.252897664504</v>
          </cell>
          <cell r="R209">
            <v>40618.408278856456</v>
          </cell>
          <cell r="S209">
            <v>40461.570251705038</v>
          </cell>
          <cell r="T209">
            <v>41994.086691590368</v>
          </cell>
          <cell r="U209">
            <v>46516.957303686017</v>
          </cell>
          <cell r="V209">
            <v>58215.344434929844</v>
          </cell>
          <cell r="W209">
            <v>68605.060505179383</v>
          </cell>
          <cell r="X209">
            <v>73382.640405420461</v>
          </cell>
          <cell r="Y209">
            <v>83447.442176404293</v>
          </cell>
          <cell r="Z209">
            <v>111414.94615227968</v>
          </cell>
          <cell r="AA209">
            <v>865768.33424783242</v>
          </cell>
        </row>
        <row r="210">
          <cell r="B210" t="str">
            <v>4.1.7  -  Seguros    (transp. Qd 1.3.)</v>
          </cell>
          <cell r="G210">
            <v>910</v>
          </cell>
          <cell r="H210">
            <v>910</v>
          </cell>
          <cell r="I210">
            <v>910</v>
          </cell>
          <cell r="J210">
            <v>910</v>
          </cell>
          <cell r="K210">
            <v>910</v>
          </cell>
          <cell r="L210">
            <v>910</v>
          </cell>
          <cell r="M210">
            <v>910</v>
          </cell>
          <cell r="N210">
            <v>910</v>
          </cell>
          <cell r="O210">
            <v>910</v>
          </cell>
          <cell r="P210">
            <v>910</v>
          </cell>
          <cell r="Q210">
            <v>910</v>
          </cell>
          <cell r="R210">
            <v>910</v>
          </cell>
          <cell r="S210">
            <v>910</v>
          </cell>
          <cell r="T210">
            <v>910</v>
          </cell>
          <cell r="U210">
            <v>910</v>
          </cell>
          <cell r="V210">
            <v>910</v>
          </cell>
          <cell r="W210">
            <v>910</v>
          </cell>
          <cell r="X210">
            <v>910</v>
          </cell>
          <cell r="Y210">
            <v>910</v>
          </cell>
          <cell r="Z210">
            <v>910</v>
          </cell>
          <cell r="AA210">
            <v>18200</v>
          </cell>
        </row>
        <row r="211">
          <cell r="B211" t="str">
            <v xml:space="preserve">4.1.8  -  Garantias  (transp. Qd 1.3.)  </v>
          </cell>
          <cell r="G211">
            <v>2478</v>
          </cell>
          <cell r="H211">
            <v>2328</v>
          </cell>
          <cell r="I211">
            <v>2136</v>
          </cell>
          <cell r="J211">
            <v>1990</v>
          </cell>
          <cell r="K211">
            <v>1928</v>
          </cell>
          <cell r="L211">
            <v>1902</v>
          </cell>
          <cell r="M211">
            <v>1873</v>
          </cell>
          <cell r="N211">
            <v>1843</v>
          </cell>
          <cell r="O211">
            <v>1804</v>
          </cell>
          <cell r="P211">
            <v>1759</v>
          </cell>
          <cell r="Q211">
            <v>1734</v>
          </cell>
          <cell r="R211">
            <v>1683</v>
          </cell>
          <cell r="S211">
            <v>1666</v>
          </cell>
          <cell r="T211">
            <v>1629</v>
          </cell>
          <cell r="U211">
            <v>1600</v>
          </cell>
          <cell r="V211">
            <v>1557</v>
          </cell>
          <cell r="W211">
            <v>1537</v>
          </cell>
          <cell r="X211">
            <v>1521</v>
          </cell>
          <cell r="Y211">
            <v>1497</v>
          </cell>
          <cell r="Z211">
            <v>1467</v>
          </cell>
          <cell r="AA211">
            <v>35932</v>
          </cell>
        </row>
        <row r="212">
          <cell r="B212" t="str">
            <v xml:space="preserve">4.1.9  -  Parc.Variável da Concessão   </v>
          </cell>
          <cell r="G212">
            <v>2230.56</v>
          </cell>
          <cell r="H212">
            <v>2986.41</v>
          </cell>
          <cell r="I212">
            <v>3199.11</v>
          </cell>
          <cell r="J212">
            <v>6629.94</v>
          </cell>
          <cell r="K212">
            <v>6885.0333720000008</v>
          </cell>
          <cell r="L212">
            <v>7044.9250047812529</v>
          </cell>
          <cell r="M212">
            <v>6915.4923524281276</v>
          </cell>
          <cell r="N212">
            <v>7006.221127787614</v>
          </cell>
          <cell r="O212">
            <v>7110.8781818054922</v>
          </cell>
          <cell r="P212">
            <v>7220.3025349362797</v>
          </cell>
          <cell r="Q212">
            <v>7314.6774692558083</v>
          </cell>
          <cell r="R212">
            <v>7420.8891804534815</v>
          </cell>
          <cell r="S212">
            <v>7528.7458318870858</v>
          </cell>
          <cell r="T212">
            <v>7638.1119742837</v>
          </cell>
          <cell r="U212">
            <v>7749.0306718322099</v>
          </cell>
          <cell r="V212">
            <v>7861.4874972671769</v>
          </cell>
          <cell r="W212">
            <v>8069.0840110651907</v>
          </cell>
          <cell r="X212">
            <v>8319.8268332421449</v>
          </cell>
          <cell r="Y212">
            <v>8441.2754382394123</v>
          </cell>
          <cell r="Z212">
            <v>8564.5357013865942</v>
          </cell>
          <cell r="AA212">
            <v>136136.53718265161</v>
          </cell>
        </row>
        <row r="213">
          <cell r="B213" t="str">
            <v xml:space="preserve">4.1.10 - Parcela Fixa da Concessão   </v>
          </cell>
          <cell r="G213">
            <v>19250.400000000001</v>
          </cell>
          <cell r="H213">
            <v>19250.400000000001</v>
          </cell>
          <cell r="I213">
            <v>19250.400000000001</v>
          </cell>
          <cell r="J213">
            <v>19250.400000000001</v>
          </cell>
          <cell r="K213">
            <v>19250.400000000001</v>
          </cell>
          <cell r="L213">
            <v>19250.400000000001</v>
          </cell>
          <cell r="M213">
            <v>13006.712334001502</v>
          </cell>
          <cell r="N213">
            <v>8676.2787694284016</v>
          </cell>
          <cell r="O213">
            <v>8834.294313349501</v>
          </cell>
          <cell r="P213">
            <v>8834.294313349501</v>
          </cell>
          <cell r="Q213">
            <v>17514.382385558252</v>
          </cell>
          <cell r="R213">
            <v>19250.400000000001</v>
          </cell>
          <cell r="S213">
            <v>19250.400000000001</v>
          </cell>
          <cell r="T213">
            <v>19250.400000000001</v>
          </cell>
          <cell r="U213">
            <v>19250.400000000001</v>
          </cell>
          <cell r="V213">
            <v>19250.400000000001</v>
          </cell>
          <cell r="W213">
            <v>19250.400000000001</v>
          </cell>
          <cell r="X213">
            <v>19250.400000000001</v>
          </cell>
          <cell r="Y213">
            <v>19250.400000000001</v>
          </cell>
          <cell r="Z213">
            <v>19258.400000000001</v>
          </cell>
          <cell r="AA213">
            <v>345629.9621156872</v>
          </cell>
        </row>
        <row r="214">
          <cell r="B214" t="str">
            <v>5 -  RESULTADO BRUTO OPERACIONAL     (3 - 4)</v>
          </cell>
          <cell r="G214">
            <v>13936.417820384617</v>
          </cell>
          <cell r="H214">
            <v>16498.157681174634</v>
          </cell>
          <cell r="I214">
            <v>12313.394475294321</v>
          </cell>
          <cell r="J214">
            <v>108944.58782597829</v>
          </cell>
          <cell r="K214">
            <v>112328.59635071905</v>
          </cell>
          <cell r="L214">
            <v>115007.55198013721</v>
          </cell>
          <cell r="M214">
            <v>107041.55684887312</v>
          </cell>
          <cell r="N214">
            <v>111937.82550345043</v>
          </cell>
          <cell r="O214">
            <v>111708.44939696978</v>
          </cell>
          <cell r="P214">
            <v>111472.33502526939</v>
          </cell>
          <cell r="Q214">
            <v>104029.09618636078</v>
          </cell>
          <cell r="R214">
            <v>107178.97808549862</v>
          </cell>
          <cell r="S214">
            <v>110529.31449736966</v>
          </cell>
          <cell r="T214">
            <v>112254.75095106458</v>
          </cell>
          <cell r="U214">
            <v>111027.55598177257</v>
          </cell>
          <cell r="V214">
            <v>102684.1423595885</v>
          </cell>
          <cell r="W214">
            <v>98429.263620690501</v>
          </cell>
          <cell r="X214">
            <v>101051.17983356077</v>
          </cell>
          <cell r="Y214">
            <v>94588.15947974642</v>
          </cell>
          <cell r="Z214">
            <v>70272.790253555548</v>
          </cell>
          <cell r="AA214">
            <v>1833234.104157459</v>
          </cell>
        </row>
        <row r="215">
          <cell r="B215" t="str">
            <v>6 -  RESULTADO FINANCEIRO    (6.1)</v>
          </cell>
          <cell r="G215">
            <v>367</v>
          </cell>
          <cell r="H215">
            <v>482</v>
          </cell>
          <cell r="I215">
            <v>763</v>
          </cell>
          <cell r="J215">
            <v>1066</v>
          </cell>
          <cell r="K215">
            <v>1166</v>
          </cell>
          <cell r="L215">
            <v>1187</v>
          </cell>
          <cell r="M215">
            <v>1210</v>
          </cell>
          <cell r="N215">
            <v>1233</v>
          </cell>
          <cell r="O215">
            <v>1256</v>
          </cell>
          <cell r="P215">
            <v>1280</v>
          </cell>
          <cell r="Q215">
            <v>1301</v>
          </cell>
          <cell r="R215">
            <v>1321</v>
          </cell>
          <cell r="S215">
            <v>1343</v>
          </cell>
          <cell r="T215">
            <v>1364</v>
          </cell>
          <cell r="U215">
            <v>1386</v>
          </cell>
          <cell r="V215">
            <v>1409</v>
          </cell>
          <cell r="W215">
            <v>1432</v>
          </cell>
          <cell r="X215">
            <v>1455</v>
          </cell>
          <cell r="Y215">
            <v>1478</v>
          </cell>
          <cell r="Z215">
            <v>1502.0000000000002</v>
          </cell>
          <cell r="AA215">
            <v>24001</v>
          </cell>
        </row>
        <row r="216">
          <cell r="B216" t="str">
            <v>6.1 - Receitas    (Transp. Qd. 2B)</v>
          </cell>
          <cell r="G216">
            <v>367</v>
          </cell>
          <cell r="H216">
            <v>482</v>
          </cell>
          <cell r="I216">
            <v>763</v>
          </cell>
          <cell r="J216">
            <v>1066</v>
          </cell>
          <cell r="K216">
            <v>1166</v>
          </cell>
          <cell r="L216">
            <v>1187</v>
          </cell>
          <cell r="M216">
            <v>1210</v>
          </cell>
          <cell r="N216">
            <v>1233</v>
          </cell>
          <cell r="O216">
            <v>1256</v>
          </cell>
          <cell r="P216">
            <v>1280</v>
          </cell>
          <cell r="Q216">
            <v>1301</v>
          </cell>
          <cell r="R216">
            <v>1321</v>
          </cell>
          <cell r="S216">
            <v>1343</v>
          </cell>
          <cell r="T216">
            <v>1364</v>
          </cell>
          <cell r="U216">
            <v>1386</v>
          </cell>
          <cell r="V216">
            <v>1409</v>
          </cell>
          <cell r="W216">
            <v>1432</v>
          </cell>
          <cell r="X216">
            <v>1455</v>
          </cell>
          <cell r="Y216">
            <v>1478</v>
          </cell>
          <cell r="Z216">
            <v>1502.0000000000002</v>
          </cell>
          <cell r="AA216">
            <v>24001</v>
          </cell>
        </row>
        <row r="217">
          <cell r="B217" t="str">
            <v>7 -  RESULTADO OPERACIONAL    (5 + 6)</v>
          </cell>
          <cell r="G217">
            <v>14303.417820384617</v>
          </cell>
          <cell r="H217">
            <v>16980.157681174634</v>
          </cell>
          <cell r="I217">
            <v>13076.394475294321</v>
          </cell>
          <cell r="J217">
            <v>110010.58782597829</v>
          </cell>
          <cell r="K217">
            <v>113494.59635071905</v>
          </cell>
          <cell r="L217">
            <v>116194.55198013721</v>
          </cell>
          <cell r="M217">
            <v>108251.55684887312</v>
          </cell>
          <cell r="N217">
            <v>113170.82550345043</v>
          </cell>
          <cell r="O217">
            <v>112964.44939696978</v>
          </cell>
          <cell r="P217">
            <v>112752.33502526939</v>
          </cell>
          <cell r="Q217">
            <v>105330.09618636078</v>
          </cell>
          <cell r="R217">
            <v>108499.97808549862</v>
          </cell>
          <cell r="S217">
            <v>111872.31449736966</v>
          </cell>
          <cell r="T217">
            <v>113618.75095106458</v>
          </cell>
          <cell r="U217">
            <v>112413.55598177257</v>
          </cell>
          <cell r="V217">
            <v>104093.1423595885</v>
          </cell>
          <cell r="W217">
            <v>99861.263620690501</v>
          </cell>
          <cell r="X217">
            <v>102506.17983356077</v>
          </cell>
          <cell r="Y217">
            <v>96066.15947974642</v>
          </cell>
          <cell r="Z217">
            <v>71774.790253555548</v>
          </cell>
          <cell r="AA217">
            <v>1857235.104157459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14303.417820384617</v>
          </cell>
          <cell r="H219">
            <v>16980.157681174634</v>
          </cell>
          <cell r="I219">
            <v>13076.394475294321</v>
          </cell>
          <cell r="J219">
            <v>110010.58782597829</v>
          </cell>
          <cell r="K219">
            <v>113494.59635071905</v>
          </cell>
          <cell r="L219">
            <v>116194.55198013721</v>
          </cell>
          <cell r="M219">
            <v>108251.55684887312</v>
          </cell>
          <cell r="N219">
            <v>113170.82550345043</v>
          </cell>
          <cell r="O219">
            <v>112964.44939696978</v>
          </cell>
          <cell r="P219">
            <v>112752.33502526939</v>
          </cell>
          <cell r="Q219">
            <v>105330.09618636078</v>
          </cell>
          <cell r="R219">
            <v>108499.97808549862</v>
          </cell>
          <cell r="S219">
            <v>111872.31449736966</v>
          </cell>
          <cell r="T219">
            <v>113618.75095106458</v>
          </cell>
          <cell r="U219">
            <v>112413.55598177257</v>
          </cell>
          <cell r="V219">
            <v>104093.1423595885</v>
          </cell>
          <cell r="W219">
            <v>99861.263620690501</v>
          </cell>
          <cell r="X219">
            <v>102506.17983356077</v>
          </cell>
          <cell r="Y219">
            <v>96066.15947974642</v>
          </cell>
          <cell r="Z219">
            <v>71774.790253555548</v>
          </cell>
          <cell r="AA219">
            <v>1857235.104157459</v>
          </cell>
        </row>
        <row r="220">
          <cell r="B220" t="str">
            <v>10- CONTRIBUIÇÃO SOCIAL (Legislação vigente)</v>
          </cell>
          <cell r="G220">
            <v>1145.0414256307693</v>
          </cell>
          <cell r="H220">
            <v>1358.4126144939717</v>
          </cell>
          <cell r="I220">
            <v>1046.1115580235455</v>
          </cell>
          <cell r="J220">
            <v>8800.8470260782669</v>
          </cell>
          <cell r="K220">
            <v>9079.5677080575279</v>
          </cell>
          <cell r="L220">
            <v>9295.5641584109708</v>
          </cell>
          <cell r="M220">
            <v>8660.1245479098488</v>
          </cell>
          <cell r="N220">
            <v>9053.6660402760353</v>
          </cell>
          <cell r="O220">
            <v>9037.1559517575788</v>
          </cell>
          <cell r="P220">
            <v>9020.1868020215516</v>
          </cell>
          <cell r="Q220">
            <v>8426.4076949088612</v>
          </cell>
          <cell r="R220">
            <v>8679.9982468398866</v>
          </cell>
          <cell r="S220">
            <v>8949.7851597895751</v>
          </cell>
          <cell r="T220">
            <v>9089.500076085169</v>
          </cell>
          <cell r="U220">
            <v>8993.084478541803</v>
          </cell>
          <cell r="V220">
            <v>8327.4513887670819</v>
          </cell>
          <cell r="W220">
            <v>7988.9010896552427</v>
          </cell>
          <cell r="X220">
            <v>8200.4943866848607</v>
          </cell>
          <cell r="Y220">
            <v>7685.29275837971</v>
          </cell>
          <cell r="Z220">
            <v>5741.9832202844409</v>
          </cell>
          <cell r="AA220">
            <v>148579.57633259665</v>
          </cell>
        </row>
        <row r="221">
          <cell r="B221" t="str">
            <v>11- RESULTADO ANTES IMPOSTO DE RENDA    (9 - 10)</v>
          </cell>
          <cell r="G221">
            <v>13158.376394753848</v>
          </cell>
          <cell r="H221">
            <v>15621.745066680664</v>
          </cell>
          <cell r="I221">
            <v>12030.282917270775</v>
          </cell>
          <cell r="J221">
            <v>101209.74079990003</v>
          </cell>
          <cell r="K221">
            <v>104415.02864266152</v>
          </cell>
          <cell r="L221">
            <v>106898.98782172624</v>
          </cell>
          <cell r="M221">
            <v>99591.432300963279</v>
          </cell>
          <cell r="N221">
            <v>104117.15946317439</v>
          </cell>
          <cell r="O221">
            <v>103927.2934452122</v>
          </cell>
          <cell r="P221">
            <v>103732.14822324784</v>
          </cell>
          <cell r="Q221">
            <v>96903.688491451918</v>
          </cell>
          <cell r="R221">
            <v>99819.979838658735</v>
          </cell>
          <cell r="S221">
            <v>102922.52933758008</v>
          </cell>
          <cell r="T221">
            <v>104529.25087497941</v>
          </cell>
          <cell r="U221">
            <v>103420.47150323077</v>
          </cell>
          <cell r="V221">
            <v>95765.690970821423</v>
          </cell>
          <cell r="W221">
            <v>91872.362531035265</v>
          </cell>
          <cell r="X221">
            <v>94305.685446875912</v>
          </cell>
          <cell r="Y221">
            <v>88380.866721366707</v>
          </cell>
          <cell r="Z221">
            <v>66032.807033271107</v>
          </cell>
          <cell r="AA221">
            <v>1708655.5278248624</v>
          </cell>
        </row>
        <row r="222">
          <cell r="B222" t="str">
            <v>12- IMPOSTO DE RENDA (Legislação vigente)</v>
          </cell>
          <cell r="G222">
            <v>3554.2544550961538</v>
          </cell>
          <cell r="H222">
            <v>4221.0394202936623</v>
          </cell>
          <cell r="I222">
            <v>3245.0986188235784</v>
          </cell>
          <cell r="J222">
            <v>27478.646956494576</v>
          </cell>
          <cell r="K222">
            <v>28349.649087679762</v>
          </cell>
          <cell r="L222">
            <v>29024.637995034296</v>
          </cell>
          <cell r="M222">
            <v>27038.889212218266</v>
          </cell>
          <cell r="N222">
            <v>28268.70637586261</v>
          </cell>
          <cell r="O222">
            <v>28217.11234924243</v>
          </cell>
          <cell r="P222">
            <v>28164.083756317348</v>
          </cell>
          <cell r="Q222">
            <v>26308.524046590195</v>
          </cell>
          <cell r="R222">
            <v>27100.994521374651</v>
          </cell>
          <cell r="S222">
            <v>27944.078624342415</v>
          </cell>
          <cell r="T222">
            <v>28380.687737766144</v>
          </cell>
          <cell r="U222">
            <v>28079.388995443136</v>
          </cell>
          <cell r="V222">
            <v>25999.285589897114</v>
          </cell>
          <cell r="W222">
            <v>24941.315905172632</v>
          </cell>
          <cell r="X222">
            <v>25602.544958390183</v>
          </cell>
          <cell r="Y222">
            <v>23992.539869936598</v>
          </cell>
          <cell r="Z222">
            <v>17919.697563388876</v>
          </cell>
          <cell r="AA222">
            <v>463831.1760393646</v>
          </cell>
        </row>
        <row r="223">
          <cell r="B223" t="str">
            <v>13- RESULTADO DE EXERCÍCIO    (11 - 12)</v>
          </cell>
          <cell r="G223">
            <v>9604.1219396576944</v>
          </cell>
          <cell r="H223">
            <v>11400.705646387001</v>
          </cell>
          <cell r="I223">
            <v>8785.1842984471969</v>
          </cell>
          <cell r="J223">
            <v>73731.093843405455</v>
          </cell>
          <cell r="K223">
            <v>76065.379554981759</v>
          </cell>
          <cell r="L223">
            <v>77874.349826691949</v>
          </cell>
          <cell r="M223">
            <v>72552.543088745006</v>
          </cell>
          <cell r="N223">
            <v>75848.453087311791</v>
          </cell>
          <cell r="O223">
            <v>75710.181095969776</v>
          </cell>
          <cell r="P223">
            <v>75568.064466930489</v>
          </cell>
          <cell r="Q223">
            <v>70595.16444486173</v>
          </cell>
          <cell r="R223">
            <v>72718.985317284081</v>
          </cell>
          <cell r="S223">
            <v>74978.45071323766</v>
          </cell>
          <cell r="T223">
            <v>76148.563137213263</v>
          </cell>
          <cell r="U223">
            <v>75341.082507787636</v>
          </cell>
          <cell r="V223">
            <v>69766.405380924305</v>
          </cell>
          <cell r="W223">
            <v>66931.046625862626</v>
          </cell>
          <cell r="X223">
            <v>68703.140488485733</v>
          </cell>
          <cell r="Y223">
            <v>64388.326851430109</v>
          </cell>
          <cell r="Z223">
            <v>48113.109469882227</v>
          </cell>
          <cell r="AA223">
            <v>1244824.3517854977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281870.43451357714</v>
          </cell>
          <cell r="H229">
            <v>286574.27087079739</v>
          </cell>
          <cell r="I229">
            <v>291357.04521706002</v>
          </cell>
          <cell r="J229">
            <v>296220.09080758004</v>
          </cell>
          <cell r="K229">
            <v>301164.76358093088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1457186.6049899457</v>
          </cell>
        </row>
        <row r="230">
          <cell r="B230" t="str">
            <v>1.1 - Operacionais    (1.1.1 + 1.1.2)</v>
          </cell>
          <cell r="G230">
            <v>281870.43451357714</v>
          </cell>
          <cell r="H230">
            <v>286574.27087079739</v>
          </cell>
          <cell r="I230">
            <v>291357.04521706002</v>
          </cell>
          <cell r="J230">
            <v>296220.09080758004</v>
          </cell>
          <cell r="K230">
            <v>301164.76358093088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1457186.6049899457</v>
          </cell>
        </row>
        <row r="231">
          <cell r="B231" t="str">
            <v>1.1.1 - Receitas de  Pedágios    (Transp. Qd.2.1.1.2)</v>
          </cell>
          <cell r="G231">
            <v>274390.77790658275</v>
          </cell>
          <cell r="H231">
            <v>278969.79421749973</v>
          </cell>
          <cell r="I231">
            <v>283625.65383501293</v>
          </cell>
          <cell r="J231">
            <v>288359.6546353476</v>
          </cell>
          <cell r="K231">
            <v>293173.11657616671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1418518.9971706099</v>
          </cell>
        </row>
        <row r="232">
          <cell r="B232" t="str">
            <v>1.1.2 - Outras Receitas Operacionais    (calculado 2.1.2.)</v>
          </cell>
          <cell r="G232">
            <v>7479.656606994391</v>
          </cell>
          <cell r="H232">
            <v>7604.4766532976446</v>
          </cell>
          <cell r="I232">
            <v>7731.391382047118</v>
          </cell>
          <cell r="J232">
            <v>7860.436172232432</v>
          </cell>
          <cell r="K232">
            <v>7991.6470047642051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38667.60781933579</v>
          </cell>
        </row>
        <row r="233">
          <cell r="B233" t="str">
            <v>2 -  DEDUÇÕES DA RECEITA    (2.1)</v>
          </cell>
          <cell r="G233">
            <v>25452.900236576013</v>
          </cell>
          <cell r="H233">
            <v>25877.656659633005</v>
          </cell>
          <cell r="I233">
            <v>26309.541183100519</v>
          </cell>
          <cell r="J233">
            <v>26748.67419992448</v>
          </cell>
          <cell r="K233">
            <v>27195.178151358057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131583.95043059206</v>
          </cell>
        </row>
        <row r="234">
          <cell r="B234" t="str">
            <v>2.1 - Tributos sobre Faturamento    (2.1.1+ .... + 2.1.4)</v>
          </cell>
          <cell r="G234">
            <v>25452.900236576013</v>
          </cell>
          <cell r="H234">
            <v>25877.656659633005</v>
          </cell>
          <cell r="I234">
            <v>26309.541183100519</v>
          </cell>
          <cell r="J234">
            <v>26748.67419992448</v>
          </cell>
          <cell r="K234">
            <v>27195.178151358057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131583.95043059206</v>
          </cell>
        </row>
        <row r="235">
          <cell r="B235" t="str">
            <v>2.1.1 - I.S.S    (transp. Qd  1.3.)</v>
          </cell>
          <cell r="G235">
            <v>14093.521725678858</v>
          </cell>
          <cell r="H235">
            <v>14328.71354353987</v>
          </cell>
          <cell r="I235">
            <v>14567.852260853002</v>
          </cell>
          <cell r="J235">
            <v>14811.004540379003</v>
          </cell>
          <cell r="K235">
            <v>15058.238179046544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72859.330249497274</v>
          </cell>
        </row>
        <row r="236">
          <cell r="B236" t="str">
            <v>2.1.2 - Cofins    (transp. Qd 1.3.)</v>
          </cell>
          <cell r="G236">
            <v>8456.1130354073139</v>
          </cell>
          <cell r="H236">
            <v>8597.2281261239223</v>
          </cell>
          <cell r="I236">
            <v>8740.7113565117997</v>
          </cell>
          <cell r="J236">
            <v>8886.6027242274013</v>
          </cell>
          <cell r="K236">
            <v>9034.9429074279269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43715.598149698359</v>
          </cell>
        </row>
        <row r="237">
          <cell r="B237" t="str">
            <v>2.1.3 - Pis / Pasep    (transp. Qd 1.3.)</v>
          </cell>
          <cell r="G237">
            <v>1832.1578243382514</v>
          </cell>
          <cell r="H237">
            <v>1862.732760660183</v>
          </cell>
          <cell r="I237">
            <v>1893.82079391089</v>
          </cell>
          <cell r="J237">
            <v>1925.4305902492702</v>
          </cell>
          <cell r="K237">
            <v>1957.5709632760506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9471.7129324346442</v>
          </cell>
        </row>
        <row r="238">
          <cell r="B238" t="str">
            <v>2.1.4 - CPMF    (transp Qd 1.3.)</v>
          </cell>
          <cell r="G238">
            <v>1071.1076511515932</v>
          </cell>
          <cell r="H238">
            <v>1088.9822293090301</v>
          </cell>
          <cell r="I238">
            <v>1107.156771824828</v>
          </cell>
          <cell r="J238">
            <v>1125.6363450688041</v>
          </cell>
          <cell r="K238">
            <v>1144.4261016075372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5537.3090989617922</v>
          </cell>
        </row>
        <row r="239">
          <cell r="B239" t="str">
            <v>3 -  RECEITA LIQUIDA    (1 - 2)</v>
          </cell>
          <cell r="G239">
            <v>256417.53427700113</v>
          </cell>
          <cell r="H239">
            <v>260696.61421116439</v>
          </cell>
          <cell r="I239">
            <v>265047.50403395947</v>
          </cell>
          <cell r="J239">
            <v>269471.41660765558</v>
          </cell>
          <cell r="K239">
            <v>273969.58542957285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1325602.6545593536</v>
          </cell>
        </row>
        <row r="240">
          <cell r="B240" t="str">
            <v>4 -  DESPESAS    (4.1)</v>
          </cell>
          <cell r="G240">
            <v>59182.074165761383</v>
          </cell>
          <cell r="H240">
            <v>59324.600407385165</v>
          </cell>
          <cell r="I240">
            <v>59469.518470076917</v>
          </cell>
          <cell r="J240">
            <v>59616.868751469672</v>
          </cell>
          <cell r="K240">
            <v>59766.692336502201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297359.75413119537</v>
          </cell>
        </row>
        <row r="241">
          <cell r="B241" t="str">
            <v>4.1 - Operacionais    (4.1.1+ .... + 4.1.10)</v>
          </cell>
          <cell r="G241">
            <v>59182.074165761383</v>
          </cell>
          <cell r="H241">
            <v>59324.600407385165</v>
          </cell>
          <cell r="I241">
            <v>59469.518470076917</v>
          </cell>
          <cell r="J241">
            <v>59616.868751469672</v>
          </cell>
          <cell r="K241">
            <v>59766.692336502201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297359.75413119537</v>
          </cell>
        </row>
        <row r="242">
          <cell r="B242" t="str">
            <v>4.1.1  -  Pessoal e Administradores    (Transp. Qd. 1.3.)</v>
          </cell>
          <cell r="G242">
            <v>34047</v>
          </cell>
          <cell r="H242">
            <v>34047</v>
          </cell>
          <cell r="I242">
            <v>34047</v>
          </cell>
          <cell r="J242">
            <v>34047</v>
          </cell>
          <cell r="K242">
            <v>34047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170235</v>
          </cell>
        </row>
        <row r="243">
          <cell r="B243" t="str">
            <v>4.1.2  -  Conservação de Rotina    (Transp. Qd. 1.3.)</v>
          </cell>
          <cell r="G243">
            <v>6997</v>
          </cell>
          <cell r="H243">
            <v>6997</v>
          </cell>
          <cell r="I243">
            <v>6997</v>
          </cell>
          <cell r="J243">
            <v>6997</v>
          </cell>
          <cell r="K243">
            <v>6997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34985</v>
          </cell>
        </row>
        <row r="244">
          <cell r="B244" t="str">
            <v>4.1.3  -  Consumo    (Transp. Qd. 1.3.)</v>
          </cell>
          <cell r="G244">
            <v>1135</v>
          </cell>
          <cell r="H244">
            <v>1135</v>
          </cell>
          <cell r="I244">
            <v>1135</v>
          </cell>
          <cell r="J244">
            <v>1135</v>
          </cell>
          <cell r="K244">
            <v>1135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5675</v>
          </cell>
        </row>
        <row r="245">
          <cell r="B245" t="str">
            <v>4.1.4  -  Transportes    (Transp. Qd. 1.3.)</v>
          </cell>
          <cell r="G245">
            <v>5306</v>
          </cell>
          <cell r="H245">
            <v>5306</v>
          </cell>
          <cell r="I245">
            <v>5306</v>
          </cell>
          <cell r="J245">
            <v>5306</v>
          </cell>
          <cell r="K245">
            <v>5306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26530</v>
          </cell>
        </row>
        <row r="246">
          <cell r="B246" t="str">
            <v>4.1.5  -  Diversas    (Transp. Qd. 1.3.)</v>
          </cell>
          <cell r="G246">
            <v>1745</v>
          </cell>
          <cell r="H246">
            <v>1745</v>
          </cell>
          <cell r="I246">
            <v>1745</v>
          </cell>
          <cell r="J246">
            <v>1745</v>
          </cell>
          <cell r="K246">
            <v>1745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8725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910</v>
          </cell>
          <cell r="H248">
            <v>910</v>
          </cell>
          <cell r="I248">
            <v>910</v>
          </cell>
          <cell r="J248">
            <v>910</v>
          </cell>
          <cell r="K248">
            <v>910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4550</v>
          </cell>
        </row>
        <row r="249">
          <cell r="B249" t="str">
            <v xml:space="preserve">4.1.8  -  Garantias  (transp. Qd 1.3.)  </v>
          </cell>
          <cell r="G249">
            <v>585.96113035407313</v>
          </cell>
          <cell r="H249">
            <v>587.37228126123932</v>
          </cell>
          <cell r="I249">
            <v>588.80711356511802</v>
          </cell>
          <cell r="J249">
            <v>590.26602724227405</v>
          </cell>
          <cell r="K249">
            <v>591.74942907427931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2944.1559814969837</v>
          </cell>
        </row>
        <row r="250">
          <cell r="B250" t="str">
            <v xml:space="preserve">4.1.9  -  Parc.Variável da Concessão   </v>
          </cell>
          <cell r="G250">
            <v>8456.1130354073139</v>
          </cell>
          <cell r="H250">
            <v>8597.2281261239223</v>
          </cell>
          <cell r="I250">
            <v>8740.7113565117997</v>
          </cell>
          <cell r="J250">
            <v>8886.6027242274013</v>
          </cell>
          <cell r="K250">
            <v>9034.9429074279269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43715.598149698359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197235.46011123975</v>
          </cell>
          <cell r="H252">
            <v>201372.01380377921</v>
          </cell>
          <cell r="I252">
            <v>205577.98556388257</v>
          </cell>
          <cell r="J252">
            <v>209854.54785618591</v>
          </cell>
          <cell r="K252">
            <v>214202.89309307066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1028242.9004281582</v>
          </cell>
        </row>
        <row r="253">
          <cell r="B253" t="str">
            <v>6 -  RESULTADO FINANCEIRO    (6.1)</v>
          </cell>
          <cell r="G253">
            <v>1371.8945199298544</v>
          </cell>
          <cell r="H253">
            <v>1394.7886107281797</v>
          </cell>
          <cell r="I253">
            <v>1418.0669014329922</v>
          </cell>
          <cell r="J253">
            <v>1441.7358811445981</v>
          </cell>
          <cell r="K253">
            <v>1465.8021493657147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7092.2880626013393</v>
          </cell>
        </row>
        <row r="254">
          <cell r="B254" t="str">
            <v>6.1 - Receitas    (Transp. Qd. 2B)</v>
          </cell>
          <cell r="G254">
            <v>1371.8945199298544</v>
          </cell>
          <cell r="H254">
            <v>1394.7886107281797</v>
          </cell>
          <cell r="I254">
            <v>1418.0669014329922</v>
          </cell>
          <cell r="J254">
            <v>1441.7358811445981</v>
          </cell>
          <cell r="K254">
            <v>1465.8021493657147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7092.2880626013393</v>
          </cell>
        </row>
        <row r="255">
          <cell r="B255" t="str">
            <v>7 -  RESULTADO OPERACIONAL    (5 + 6)</v>
          </cell>
          <cell r="G255">
            <v>198607.35463116961</v>
          </cell>
          <cell r="H255">
            <v>202766.80241450737</v>
          </cell>
          <cell r="I255">
            <v>206996.05246531556</v>
          </cell>
          <cell r="J255">
            <v>211296.28373733049</v>
          </cell>
          <cell r="K255">
            <v>215668.69524243637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1035335.1884907596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198607.35463116961</v>
          </cell>
          <cell r="H257">
            <v>202766.80241450737</v>
          </cell>
          <cell r="I257">
            <v>206996.05246531556</v>
          </cell>
          <cell r="J257">
            <v>211296.28373733049</v>
          </cell>
          <cell r="K257">
            <v>215668.69524243637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1035335.1884907596</v>
          </cell>
        </row>
        <row r="258">
          <cell r="B258" t="str">
            <v>10- CONTRIBUIÇÃO SOCIAL (Legislação vigente)</v>
          </cell>
          <cell r="G258">
            <v>15888.58837049357</v>
          </cell>
          <cell r="H258">
            <v>16221.34419316059</v>
          </cell>
          <cell r="I258">
            <v>16559.684197225244</v>
          </cell>
          <cell r="J258">
            <v>16903.702698986439</v>
          </cell>
          <cell r="K258">
            <v>17253.495619394911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82826.815079260763</v>
          </cell>
        </row>
        <row r="259">
          <cell r="B259" t="str">
            <v>11- RESULTADO ANTES IMPOSTO DE RENDA    (9 - 10)</v>
          </cell>
          <cell r="G259">
            <v>182718.76626067603</v>
          </cell>
          <cell r="H259">
            <v>186545.45822134678</v>
          </cell>
          <cell r="I259">
            <v>190436.3682680903</v>
          </cell>
          <cell r="J259">
            <v>194392.58103834407</v>
          </cell>
          <cell r="K259">
            <v>198415.19962304147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952508.37341149885</v>
          </cell>
        </row>
        <row r="260">
          <cell r="B260" t="str">
            <v>12- IMPOSTO DE RENDA (Legislação vigente)</v>
          </cell>
          <cell r="G260">
            <v>49627.838657792403</v>
          </cell>
          <cell r="H260">
            <v>50667.700603626843</v>
          </cell>
          <cell r="I260">
            <v>51725.01311632889</v>
          </cell>
          <cell r="J260">
            <v>52800.070934332623</v>
          </cell>
          <cell r="K260">
            <v>53893.173810609092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258713.79712268984</v>
          </cell>
        </row>
        <row r="261">
          <cell r="B261" t="str">
            <v>13- RESULTADO DE EXERCÍCIO    (11 - 12)</v>
          </cell>
          <cell r="G261">
            <v>133090.92760288363</v>
          </cell>
          <cell r="H261">
            <v>135877.75761771994</v>
          </cell>
          <cell r="I261">
            <v>138711.35515176141</v>
          </cell>
          <cell r="J261">
            <v>141592.51010401145</v>
          </cell>
          <cell r="K261">
            <v>144522.02581243237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693794.57628880907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74719</v>
          </cell>
          <cell r="H267">
            <v>100029</v>
          </cell>
          <cell r="I267">
            <v>107400</v>
          </cell>
          <cell r="J267">
            <v>222064</v>
          </cell>
          <cell r="K267">
            <v>230667.11239999998</v>
          </cell>
          <cell r="L267">
            <v>236017.83349270842</v>
          </cell>
          <cell r="M267">
            <v>231726.41174760429</v>
          </cell>
          <cell r="N267">
            <v>234773.70425958713</v>
          </cell>
          <cell r="O267">
            <v>238285.27272684977</v>
          </cell>
          <cell r="P267">
            <v>241956.75116454266</v>
          </cell>
          <cell r="Q267">
            <v>245123.58230852691</v>
          </cell>
          <cell r="R267">
            <v>248683.97268178276</v>
          </cell>
          <cell r="S267">
            <v>252301.19439623621</v>
          </cell>
          <cell r="T267">
            <v>255967.73247612332</v>
          </cell>
          <cell r="U267">
            <v>259687.02239440699</v>
          </cell>
          <cell r="V267">
            <v>263458.5832422392</v>
          </cell>
          <cell r="W267">
            <v>270401.46703550639</v>
          </cell>
          <cell r="X267">
            <v>278782.56110807159</v>
          </cell>
          <cell r="Y267">
            <v>282853.84794131375</v>
          </cell>
          <cell r="Z267">
            <v>286986.52337955317</v>
          </cell>
          <cell r="AA267">
            <v>4561885.5727550527</v>
          </cell>
        </row>
        <row r="268">
          <cell r="B268" t="str">
            <v>1.1.  RECEITAS     (1.1.1.+ ... + 1.1.4)</v>
          </cell>
          <cell r="G268">
            <v>74719</v>
          </cell>
          <cell r="H268">
            <v>100029</v>
          </cell>
          <cell r="I268">
            <v>107400</v>
          </cell>
          <cell r="J268">
            <v>222064</v>
          </cell>
          <cell r="K268">
            <v>230667.11239999998</v>
          </cell>
          <cell r="L268">
            <v>236017.83349270842</v>
          </cell>
          <cell r="M268">
            <v>231726.41174760429</v>
          </cell>
          <cell r="N268">
            <v>234773.70425958713</v>
          </cell>
          <cell r="O268">
            <v>238285.27272684977</v>
          </cell>
          <cell r="P268">
            <v>241956.75116454266</v>
          </cell>
          <cell r="Q268">
            <v>245123.58230852691</v>
          </cell>
          <cell r="R268">
            <v>248683.97268178276</v>
          </cell>
          <cell r="S268">
            <v>252301.19439623621</v>
          </cell>
          <cell r="T268">
            <v>255967.73247612332</v>
          </cell>
          <cell r="U268">
            <v>259687.02239440699</v>
          </cell>
          <cell r="V268">
            <v>263458.5832422392</v>
          </cell>
          <cell r="W268">
            <v>270401.46703550639</v>
          </cell>
          <cell r="X268">
            <v>278782.56110807159</v>
          </cell>
          <cell r="Y268">
            <v>282853.84794131375</v>
          </cell>
          <cell r="Z268">
            <v>286986.52337955317</v>
          </cell>
          <cell r="AA268">
            <v>4561885.5727550527</v>
          </cell>
        </row>
        <row r="269">
          <cell r="B269" t="str">
            <v>1.1.1   Receitas de Pedágio</v>
          </cell>
          <cell r="G269">
            <v>73430</v>
          </cell>
          <cell r="H269">
            <v>96402</v>
          </cell>
          <cell r="I269">
            <v>98799</v>
          </cell>
          <cell r="J269">
            <v>213157</v>
          </cell>
          <cell r="K269">
            <v>221357.11239999998</v>
          </cell>
          <cell r="L269">
            <v>226683.83349270842</v>
          </cell>
          <cell r="M269">
            <v>222366.41174760429</v>
          </cell>
          <cell r="N269">
            <v>225387.70425958713</v>
          </cell>
          <cell r="O269">
            <v>228873.27272684977</v>
          </cell>
          <cell r="P269">
            <v>232517.75116454266</v>
          </cell>
          <cell r="Q269">
            <v>235660.58230852691</v>
          </cell>
          <cell r="R269">
            <v>239197.97268178276</v>
          </cell>
          <cell r="S269">
            <v>242790.19439623621</v>
          </cell>
          <cell r="T269">
            <v>246432.73247612332</v>
          </cell>
          <cell r="U269">
            <v>250127.02239440699</v>
          </cell>
          <cell r="V269">
            <v>253872.58324223923</v>
          </cell>
          <cell r="W269">
            <v>260789.46703550639</v>
          </cell>
          <cell r="X269">
            <v>269144.56110807159</v>
          </cell>
          <cell r="Y269">
            <v>273189.84794131375</v>
          </cell>
          <cell r="Z269">
            <v>277295.52337955317</v>
          </cell>
          <cell r="AA269">
            <v>4387474.5727550527</v>
          </cell>
        </row>
        <row r="270">
          <cell r="B270" t="str">
            <v>1.1.2   Outras Receitas Operacionais</v>
          </cell>
          <cell r="G270">
            <v>922</v>
          </cell>
          <cell r="H270">
            <v>3145</v>
          </cell>
          <cell r="I270">
            <v>7838</v>
          </cell>
          <cell r="J270">
            <v>7841</v>
          </cell>
          <cell r="K270">
            <v>8144</v>
          </cell>
          <cell r="L270">
            <v>8147.0000000000009</v>
          </cell>
          <cell r="M270">
            <v>8150</v>
          </cell>
          <cell r="N270">
            <v>8153</v>
          </cell>
          <cell r="O270">
            <v>8156</v>
          </cell>
          <cell r="P270">
            <v>8159</v>
          </cell>
          <cell r="Q270">
            <v>8162</v>
          </cell>
          <cell r="R270">
            <v>8165</v>
          </cell>
          <cell r="S270">
            <v>8168</v>
          </cell>
          <cell r="T270">
            <v>8170.9999999999991</v>
          </cell>
          <cell r="U270">
            <v>8174</v>
          </cell>
          <cell r="V270">
            <v>8177</v>
          </cell>
          <cell r="W270">
            <v>8180</v>
          </cell>
          <cell r="X270">
            <v>8183</v>
          </cell>
          <cell r="Y270">
            <v>8186.0000000000009</v>
          </cell>
          <cell r="Z270">
            <v>8189</v>
          </cell>
          <cell r="AA270">
            <v>150410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367</v>
          </cell>
          <cell r="H272">
            <v>482</v>
          </cell>
          <cell r="I272">
            <v>763</v>
          </cell>
          <cell r="J272">
            <v>1066</v>
          </cell>
          <cell r="K272">
            <v>1166</v>
          </cell>
          <cell r="L272">
            <v>1187</v>
          </cell>
          <cell r="M272">
            <v>1210</v>
          </cell>
          <cell r="N272">
            <v>1233</v>
          </cell>
          <cell r="O272">
            <v>1256</v>
          </cell>
          <cell r="P272">
            <v>1280</v>
          </cell>
          <cell r="Q272">
            <v>1301</v>
          </cell>
          <cell r="R272">
            <v>1321</v>
          </cell>
          <cell r="S272">
            <v>1343</v>
          </cell>
          <cell r="T272">
            <v>1364</v>
          </cell>
          <cell r="U272">
            <v>1386</v>
          </cell>
          <cell r="V272">
            <v>1409</v>
          </cell>
          <cell r="W272">
            <v>1432</v>
          </cell>
          <cell r="X272">
            <v>1455</v>
          </cell>
          <cell r="Y272">
            <v>1478</v>
          </cell>
          <cell r="Z272">
            <v>1502.0000000000002</v>
          </cell>
          <cell r="AA272">
            <v>24001</v>
          </cell>
        </row>
        <row r="273">
          <cell r="B273" t="str">
            <v>2.  DESEMBOLSOS     (2.1.+ ... + 2.4)</v>
          </cell>
          <cell r="G273">
            <v>148826.92388072691</v>
          </cell>
          <cell r="H273">
            <v>220374.23753478762</v>
          </cell>
          <cell r="I273">
            <v>229030.86067684711</v>
          </cell>
          <cell r="J273">
            <v>231783.11098257283</v>
          </cell>
          <cell r="K273">
            <v>149960.5918943373</v>
          </cell>
          <cell r="L273">
            <v>152611.87394570222</v>
          </cell>
          <cell r="M273">
            <v>141811.6823764795</v>
          </cell>
          <cell r="N273">
            <v>144688.10323180893</v>
          </cell>
          <cell r="O273">
            <v>191144.8028870275</v>
          </cell>
          <cell r="P273">
            <v>168771.24638235764</v>
          </cell>
          <cell r="Q273">
            <v>132985.26496600069</v>
          </cell>
          <cell r="R273">
            <v>132014.80908564222</v>
          </cell>
          <cell r="S273">
            <v>153006.16343129351</v>
          </cell>
          <cell r="T273">
            <v>142137.14264731971</v>
          </cell>
          <cell r="U273">
            <v>181275.39258293336</v>
          </cell>
          <cell r="V273">
            <v>198314.99342638504</v>
          </cell>
          <cell r="W273">
            <v>157208.37990446435</v>
          </cell>
          <cell r="X273">
            <v>142137.98021416541</v>
          </cell>
          <cell r="Y273">
            <v>155864.99891347936</v>
          </cell>
          <cell r="Z273">
            <v>143105.24775739125</v>
          </cell>
          <cell r="AA273">
            <v>3317053.8067217227</v>
          </cell>
        </row>
        <row r="274">
          <cell r="B274" t="str">
            <v>2.1.  OPERACIONAIS     (2.1.1.+ ... + 2.1.8)</v>
          </cell>
          <cell r="G274">
            <v>36270.368000000002</v>
          </cell>
          <cell r="H274">
            <v>51409.9355</v>
          </cell>
          <cell r="I274">
            <v>54750.620499999997</v>
          </cell>
          <cell r="J274">
            <v>61839.406999999999</v>
          </cell>
          <cell r="K274">
            <v>62209.801726600002</v>
          </cell>
          <cell r="L274">
            <v>62575.396787475693</v>
          </cell>
          <cell r="M274">
            <v>70673.083929921762</v>
          </cell>
          <cell r="N274">
            <v>71328.150918454281</v>
          </cell>
          <cell r="O274">
            <v>72121.792090872506</v>
          </cell>
          <cell r="P274">
            <v>72392.178975732939</v>
          </cell>
          <cell r="Q274">
            <v>72639.173369687574</v>
          </cell>
          <cell r="R274">
            <v>72894.297136974201</v>
          </cell>
          <cell r="S274">
            <v>73188.163815274427</v>
          </cell>
          <cell r="T274">
            <v>73466.382859184669</v>
          </cell>
          <cell r="U274">
            <v>73757.078437116201</v>
          </cell>
          <cell r="V274">
            <v>74038.2089504537</v>
          </cell>
          <cell r="W274">
            <v>74615.658898571302</v>
          </cell>
          <cell r="X274">
            <v>75323.514035848202</v>
          </cell>
          <cell r="Y274">
            <v>75648.570846923642</v>
          </cell>
          <cell r="Z274">
            <v>75973.851272331347</v>
          </cell>
          <cell r="AA274">
            <v>1357115.6350514225</v>
          </cell>
        </row>
        <row r="275">
          <cell r="B275" t="str">
            <v xml:space="preserve">2.1.1.  Pessoal / Administradores   </v>
          </cell>
          <cell r="G275">
            <v>20034</v>
          </cell>
          <cell r="H275">
            <v>27971</v>
          </cell>
          <cell r="I275">
            <v>31249</v>
          </cell>
          <cell r="J275">
            <v>34297</v>
          </cell>
          <cell r="K275">
            <v>34048</v>
          </cell>
          <cell r="L275">
            <v>34047</v>
          </cell>
          <cell r="M275">
            <v>34048</v>
          </cell>
          <cell r="N275">
            <v>34047</v>
          </cell>
          <cell r="O275">
            <v>34048</v>
          </cell>
          <cell r="P275">
            <v>34047</v>
          </cell>
          <cell r="Q275">
            <v>34048</v>
          </cell>
          <cell r="R275">
            <v>34047</v>
          </cell>
          <cell r="S275">
            <v>34048</v>
          </cell>
          <cell r="T275">
            <v>34047</v>
          </cell>
          <cell r="U275">
            <v>34048</v>
          </cell>
          <cell r="V275">
            <v>34047</v>
          </cell>
          <cell r="W275">
            <v>34047</v>
          </cell>
          <cell r="X275">
            <v>34047</v>
          </cell>
          <cell r="Y275">
            <v>34047</v>
          </cell>
          <cell r="Z275">
            <v>34047</v>
          </cell>
          <cell r="AA275">
            <v>658309</v>
          </cell>
        </row>
        <row r="276">
          <cell r="B276" t="str">
            <v xml:space="preserve">2.1.2.  Conservação de Rotina  </v>
          </cell>
          <cell r="G276">
            <v>2691</v>
          </cell>
          <cell r="H276">
            <v>5382</v>
          </cell>
          <cell r="I276">
            <v>5457</v>
          </cell>
          <cell r="J276">
            <v>5560</v>
          </cell>
          <cell r="K276">
            <v>6466</v>
          </cell>
          <cell r="L276">
            <v>6466</v>
          </cell>
          <cell r="M276">
            <v>6466</v>
          </cell>
          <cell r="N276">
            <v>6466</v>
          </cell>
          <cell r="O276">
            <v>6997</v>
          </cell>
          <cell r="P276">
            <v>6997</v>
          </cell>
          <cell r="Q276">
            <v>6997</v>
          </cell>
          <cell r="R276">
            <v>6997</v>
          </cell>
          <cell r="S276">
            <v>6997</v>
          </cell>
          <cell r="T276">
            <v>6997</v>
          </cell>
          <cell r="U276">
            <v>6997</v>
          </cell>
          <cell r="V276">
            <v>6997</v>
          </cell>
          <cell r="W276">
            <v>6997</v>
          </cell>
          <cell r="X276">
            <v>6997</v>
          </cell>
          <cell r="Y276">
            <v>6997</v>
          </cell>
          <cell r="Z276">
            <v>6997</v>
          </cell>
          <cell r="AA276">
            <v>128918</v>
          </cell>
        </row>
        <row r="277">
          <cell r="B277" t="str">
            <v xml:space="preserve">2.1.3.  Consumo   </v>
          </cell>
          <cell r="G277">
            <v>925</v>
          </cell>
          <cell r="H277">
            <v>987</v>
          </cell>
          <cell r="I277">
            <v>1000</v>
          </cell>
          <cell r="J277">
            <v>1135</v>
          </cell>
          <cell r="K277">
            <v>1135</v>
          </cell>
          <cell r="L277">
            <v>1135</v>
          </cell>
          <cell r="M277">
            <v>1135</v>
          </cell>
          <cell r="N277">
            <v>1135</v>
          </cell>
          <cell r="O277">
            <v>1135</v>
          </cell>
          <cell r="P277">
            <v>1135</v>
          </cell>
          <cell r="Q277">
            <v>1135</v>
          </cell>
          <cell r="R277">
            <v>1135</v>
          </cell>
          <cell r="S277">
            <v>1135</v>
          </cell>
          <cell r="T277">
            <v>1135</v>
          </cell>
          <cell r="U277">
            <v>1135</v>
          </cell>
          <cell r="V277">
            <v>1135</v>
          </cell>
          <cell r="W277">
            <v>1135</v>
          </cell>
          <cell r="X277">
            <v>1135</v>
          </cell>
          <cell r="Y277">
            <v>1135</v>
          </cell>
          <cell r="Z277">
            <v>1135</v>
          </cell>
          <cell r="AA277">
            <v>22207</v>
          </cell>
        </row>
        <row r="278">
          <cell r="B278" t="str">
            <v>2.1.4.  Transportes</v>
          </cell>
          <cell r="G278">
            <v>2399</v>
          </cell>
          <cell r="H278">
            <v>4565</v>
          </cell>
          <cell r="I278">
            <v>4981</v>
          </cell>
          <cell r="J278">
            <v>5230</v>
          </cell>
          <cell r="K278">
            <v>5306</v>
          </cell>
          <cell r="L278">
            <v>5307</v>
          </cell>
          <cell r="M278">
            <v>5306</v>
          </cell>
          <cell r="N278">
            <v>5307</v>
          </cell>
          <cell r="O278">
            <v>5306</v>
          </cell>
          <cell r="P278">
            <v>5307</v>
          </cell>
          <cell r="Q278">
            <v>5306</v>
          </cell>
          <cell r="R278">
            <v>5307</v>
          </cell>
          <cell r="S278">
            <v>5306</v>
          </cell>
          <cell r="T278">
            <v>5307</v>
          </cell>
          <cell r="U278">
            <v>5306</v>
          </cell>
          <cell r="V278">
            <v>5307</v>
          </cell>
          <cell r="W278">
            <v>5306</v>
          </cell>
          <cell r="X278">
            <v>5307</v>
          </cell>
          <cell r="Y278">
            <v>5306</v>
          </cell>
          <cell r="Z278">
            <v>5306</v>
          </cell>
          <cell r="AA278">
            <v>102078</v>
          </cell>
        </row>
        <row r="279">
          <cell r="B279" t="str">
            <v>2.1.5.  Diversas</v>
          </cell>
          <cell r="G279">
            <v>3376</v>
          </cell>
          <cell r="H279">
            <v>4638</v>
          </cell>
          <cell r="I279">
            <v>4059</v>
          </cell>
          <cell r="J279">
            <v>2441</v>
          </cell>
          <cell r="K279">
            <v>1745</v>
          </cell>
          <cell r="L279">
            <v>1745</v>
          </cell>
          <cell r="M279">
            <v>1745</v>
          </cell>
          <cell r="N279">
            <v>1745</v>
          </cell>
          <cell r="O279">
            <v>1745</v>
          </cell>
          <cell r="P279">
            <v>1745</v>
          </cell>
          <cell r="Q279">
            <v>1745</v>
          </cell>
          <cell r="R279">
            <v>1745</v>
          </cell>
          <cell r="S279">
            <v>1745</v>
          </cell>
          <cell r="T279">
            <v>1745</v>
          </cell>
          <cell r="U279">
            <v>1745</v>
          </cell>
          <cell r="V279">
            <v>1745</v>
          </cell>
          <cell r="W279">
            <v>1745</v>
          </cell>
          <cell r="X279">
            <v>1745</v>
          </cell>
          <cell r="Y279">
            <v>1745</v>
          </cell>
          <cell r="Z279">
            <v>1745</v>
          </cell>
          <cell r="AA279">
            <v>42434</v>
          </cell>
        </row>
        <row r="280">
          <cell r="B280" t="str">
            <v>2.1.6.  Tributos s/ Faturamento</v>
          </cell>
          <cell r="G280">
            <v>3457.3679999999999</v>
          </cell>
          <cell r="H280">
            <v>4628.9354999999996</v>
          </cell>
          <cell r="I280">
            <v>4958.6204999999991</v>
          </cell>
          <cell r="J280">
            <v>10276.406999999999</v>
          </cell>
          <cell r="K280">
            <v>10671.801726600001</v>
          </cell>
          <cell r="L280">
            <v>11063.396787475691</v>
          </cell>
          <cell r="M280">
            <v>19190.083929921766</v>
          </cell>
          <cell r="N280">
            <v>19875.150918454288</v>
          </cell>
          <cell r="O280">
            <v>20176.792090872506</v>
          </cell>
          <cell r="P280">
            <v>20492.178975732942</v>
          </cell>
          <cell r="Q280">
            <v>20764.173369687582</v>
          </cell>
          <cell r="R280">
            <v>21070.297136974208</v>
          </cell>
          <cell r="S280">
            <v>21381.163815274434</v>
          </cell>
          <cell r="T280">
            <v>21696.382859184665</v>
          </cell>
          <cell r="U280">
            <v>22016.078437116201</v>
          </cell>
          <cell r="V280">
            <v>22340.208950453693</v>
          </cell>
          <cell r="W280">
            <v>22938.658898571306</v>
          </cell>
          <cell r="X280">
            <v>23661.514035848195</v>
          </cell>
          <cell r="Y280">
            <v>24011.570846923642</v>
          </cell>
          <cell r="Z280">
            <v>24366.851272331354</v>
          </cell>
          <cell r="AA280">
            <v>349037.63505142246</v>
          </cell>
        </row>
        <row r="281">
          <cell r="B281" t="str">
            <v>2.1.7.  Seguros</v>
          </cell>
          <cell r="G281">
            <v>910</v>
          </cell>
          <cell r="H281">
            <v>910</v>
          </cell>
          <cell r="I281">
            <v>910</v>
          </cell>
          <cell r="J281">
            <v>910</v>
          </cell>
          <cell r="K281">
            <v>910</v>
          </cell>
          <cell r="L281">
            <v>910</v>
          </cell>
          <cell r="M281">
            <v>910</v>
          </cell>
          <cell r="N281">
            <v>910</v>
          </cell>
          <cell r="O281">
            <v>910</v>
          </cell>
          <cell r="P281">
            <v>910</v>
          </cell>
          <cell r="Q281">
            <v>910</v>
          </cell>
          <cell r="R281">
            <v>910</v>
          </cell>
          <cell r="S281">
            <v>910</v>
          </cell>
          <cell r="T281">
            <v>910</v>
          </cell>
          <cell r="U281">
            <v>910</v>
          </cell>
          <cell r="V281">
            <v>910</v>
          </cell>
          <cell r="W281">
            <v>910</v>
          </cell>
          <cell r="X281">
            <v>910</v>
          </cell>
          <cell r="Y281">
            <v>910</v>
          </cell>
          <cell r="Z281">
            <v>910</v>
          </cell>
          <cell r="AA281">
            <v>18200</v>
          </cell>
        </row>
        <row r="282">
          <cell r="B282" t="str">
            <v xml:space="preserve">2.1.8.  Garantias </v>
          </cell>
          <cell r="G282">
            <v>2478</v>
          </cell>
          <cell r="H282">
            <v>2328</v>
          </cell>
          <cell r="I282">
            <v>2136</v>
          </cell>
          <cell r="J282">
            <v>1990</v>
          </cell>
          <cell r="K282">
            <v>1928</v>
          </cell>
          <cell r="L282">
            <v>1902</v>
          </cell>
          <cell r="M282">
            <v>1873</v>
          </cell>
          <cell r="N282">
            <v>1843</v>
          </cell>
          <cell r="O282">
            <v>1804</v>
          </cell>
          <cell r="P282">
            <v>1759</v>
          </cell>
          <cell r="Q282">
            <v>1734</v>
          </cell>
          <cell r="R282">
            <v>1683</v>
          </cell>
          <cell r="S282">
            <v>1666</v>
          </cell>
          <cell r="T282">
            <v>1629</v>
          </cell>
          <cell r="U282">
            <v>1600</v>
          </cell>
          <cell r="V282">
            <v>1557</v>
          </cell>
          <cell r="W282">
            <v>1537</v>
          </cell>
          <cell r="X282">
            <v>1521</v>
          </cell>
          <cell r="Y282">
            <v>1497</v>
          </cell>
          <cell r="Z282">
            <v>1467</v>
          </cell>
          <cell r="AA282">
            <v>35932</v>
          </cell>
        </row>
        <row r="283">
          <cell r="B283" t="str">
            <v>2.2.  INVESTIMENTOS / IMOBILIZADO     (2.2.1.+ ... + 2.2.7)</v>
          </cell>
          <cell r="G283">
            <v>77642.7</v>
          </cell>
          <cell r="H283">
            <v>131178.44</v>
          </cell>
          <cell r="I283">
            <v>118033.92</v>
          </cell>
          <cell r="J283">
            <v>92210.27</v>
          </cell>
          <cell r="K283">
            <v>28172.539999999997</v>
          </cell>
          <cell r="L283">
            <v>29407.350000000002</v>
          </cell>
          <cell r="M283">
            <v>19503.780000000002</v>
          </cell>
          <cell r="N283">
            <v>24341.48</v>
          </cell>
          <cell r="O283">
            <v>69809.97</v>
          </cell>
          <cell r="P283">
            <v>47126.600000000006</v>
          </cell>
          <cell r="Q283">
            <v>4768.5</v>
          </cell>
          <cell r="R283">
            <v>654.63000000000034</v>
          </cell>
          <cell r="S283">
            <v>20131.39</v>
          </cell>
          <cell r="T283">
            <v>8298.4600000000009</v>
          </cell>
          <cell r="U283">
            <v>47432.810000000005</v>
          </cell>
          <cell r="V283">
            <v>66824.56</v>
          </cell>
          <cell r="W283">
            <v>26329.420000000002</v>
          </cell>
          <cell r="X283">
            <v>9427.6</v>
          </cell>
          <cell r="Y283">
            <v>24833.32</v>
          </cell>
          <cell r="Z283">
            <v>19641.18</v>
          </cell>
          <cell r="AA283">
            <v>865768.91999999993</v>
          </cell>
        </row>
        <row r="284">
          <cell r="B284" t="str">
            <v xml:space="preserve">2.2.1.  Ampliação Principal </v>
          </cell>
          <cell r="G284">
            <v>13858.4</v>
          </cell>
          <cell r="H284">
            <v>37111.25</v>
          </cell>
          <cell r="I284">
            <v>36050.32</v>
          </cell>
          <cell r="J284">
            <v>12038.28</v>
          </cell>
          <cell r="K284">
            <v>3053.3700000000003</v>
          </cell>
          <cell r="L284">
            <v>2336.0000000000009</v>
          </cell>
          <cell r="M284">
            <v>2742.6300000000006</v>
          </cell>
          <cell r="N284">
            <v>2692.6300000000006</v>
          </cell>
          <cell r="O284">
            <v>27657.599999999999</v>
          </cell>
          <cell r="P284">
            <v>11464.49</v>
          </cell>
          <cell r="Q284">
            <v>50</v>
          </cell>
          <cell r="R284">
            <v>38.82</v>
          </cell>
          <cell r="S284">
            <v>0</v>
          </cell>
          <cell r="T284">
            <v>3278.07</v>
          </cell>
          <cell r="U284">
            <v>33379.33</v>
          </cell>
          <cell r="V284">
            <v>46931.12</v>
          </cell>
          <cell r="W284">
            <v>19774.8</v>
          </cell>
          <cell r="X284">
            <v>0</v>
          </cell>
          <cell r="Y284">
            <v>0</v>
          </cell>
          <cell r="Z284">
            <v>0</v>
          </cell>
          <cell r="AA284">
            <v>252457.11</v>
          </cell>
        </row>
        <row r="285">
          <cell r="B285" t="str">
            <v>2.2.2.  Demais Obras de Ampliação/Melhoramentos</v>
          </cell>
          <cell r="G285">
            <v>16090.85</v>
          </cell>
          <cell r="H285">
            <v>29200.639999999999</v>
          </cell>
          <cell r="I285">
            <v>36249.01</v>
          </cell>
          <cell r="J285">
            <v>19933.34</v>
          </cell>
          <cell r="K285">
            <v>3939.89</v>
          </cell>
          <cell r="L285">
            <v>4060.4200000000005</v>
          </cell>
          <cell r="M285">
            <v>7584.3399999999992</v>
          </cell>
          <cell r="N285">
            <v>14452.34</v>
          </cell>
          <cell r="O285">
            <v>20397.32</v>
          </cell>
          <cell r="P285">
            <v>19914.62</v>
          </cell>
          <cell r="Q285">
            <v>3239.9</v>
          </cell>
          <cell r="R285">
            <v>241.78000000000034</v>
          </cell>
          <cell r="S285">
            <v>0</v>
          </cell>
          <cell r="T285">
            <v>700.45</v>
          </cell>
          <cell r="U285">
            <v>2705.51</v>
          </cell>
          <cell r="V285">
            <v>5544.21</v>
          </cell>
          <cell r="W285">
            <v>1829.92</v>
          </cell>
          <cell r="X285">
            <v>1594.18</v>
          </cell>
          <cell r="Y285">
            <v>1953.95</v>
          </cell>
          <cell r="Z285">
            <v>379.28</v>
          </cell>
          <cell r="AA285">
            <v>190011.95</v>
          </cell>
        </row>
        <row r="286">
          <cell r="B286" t="str">
            <v xml:space="preserve">2.2.3.  Equipamentos, Veiculos e Sist. Controle </v>
          </cell>
          <cell r="G286">
            <v>18270.07</v>
          </cell>
          <cell r="H286">
            <v>14890.93</v>
          </cell>
          <cell r="I286">
            <v>8116.82</v>
          </cell>
          <cell r="J286">
            <v>23857.84</v>
          </cell>
          <cell r="K286">
            <v>741.48</v>
          </cell>
          <cell r="L286">
            <v>6425.2</v>
          </cell>
          <cell r="M286">
            <v>415.54</v>
          </cell>
          <cell r="N286">
            <v>269.32</v>
          </cell>
          <cell r="O286">
            <v>12542.599999999999</v>
          </cell>
          <cell r="P286">
            <v>1045.97</v>
          </cell>
          <cell r="Q286">
            <v>209.85000000000036</v>
          </cell>
          <cell r="R286">
            <v>5.2799999999999914</v>
          </cell>
          <cell r="S286">
            <v>745.48999999999978</v>
          </cell>
          <cell r="T286">
            <v>872.88</v>
          </cell>
          <cell r="U286">
            <v>692.5</v>
          </cell>
          <cell r="V286">
            <v>755.88999999999942</v>
          </cell>
          <cell r="W286">
            <v>1355.19</v>
          </cell>
          <cell r="X286">
            <v>1189.67</v>
          </cell>
          <cell r="Y286">
            <v>9378.869999999999</v>
          </cell>
          <cell r="Z286">
            <v>3833.37</v>
          </cell>
          <cell r="AA286">
            <v>105614.76</v>
          </cell>
        </row>
        <row r="287">
          <cell r="B287" t="str">
            <v>2.2.4.  Desapropriações</v>
          </cell>
          <cell r="G287">
            <v>1765.1400000000008</v>
          </cell>
          <cell r="H287">
            <v>27575.53</v>
          </cell>
          <cell r="I287">
            <v>21168.94000000001</v>
          </cell>
          <cell r="J287">
            <v>24411.09</v>
          </cell>
          <cell r="K287">
            <v>15283.4</v>
          </cell>
          <cell r="L287">
            <v>5000</v>
          </cell>
          <cell r="M287">
            <v>2000</v>
          </cell>
          <cell r="N287">
            <v>2000</v>
          </cell>
          <cell r="O287">
            <v>1500</v>
          </cell>
          <cell r="P287">
            <v>1500</v>
          </cell>
          <cell r="Q287">
            <v>900</v>
          </cell>
          <cell r="R287">
            <v>0</v>
          </cell>
          <cell r="S287">
            <v>0</v>
          </cell>
          <cell r="T287">
            <v>0</v>
          </cell>
          <cell r="U287">
            <v>2000</v>
          </cell>
          <cell r="V287">
            <v>2000</v>
          </cell>
          <cell r="W287">
            <v>1387.9</v>
          </cell>
          <cell r="X287">
            <v>250</v>
          </cell>
          <cell r="Y287">
            <v>200</v>
          </cell>
          <cell r="Z287">
            <v>0</v>
          </cell>
          <cell r="AA287">
            <v>108942</v>
          </cell>
        </row>
        <row r="288">
          <cell r="B288" t="str">
            <v xml:space="preserve">2.2.5.  Conservação Especial </v>
          </cell>
          <cell r="G288">
            <v>27658.240000000002</v>
          </cell>
          <cell r="H288">
            <v>22400.09</v>
          </cell>
          <cell r="I288">
            <v>16448.830000000002</v>
          </cell>
          <cell r="J288">
            <v>11969.72</v>
          </cell>
          <cell r="K288">
            <v>5154.3999999999987</v>
          </cell>
          <cell r="L288">
            <v>11585.73</v>
          </cell>
          <cell r="M288">
            <v>6761.2700000000013</v>
          </cell>
          <cell r="N288">
            <v>4927.1899999999996</v>
          </cell>
          <cell r="O288">
            <v>7712.45</v>
          </cell>
          <cell r="P288">
            <v>13201.52</v>
          </cell>
          <cell r="Q288">
            <v>368.75</v>
          </cell>
          <cell r="R288">
            <v>368.75</v>
          </cell>
          <cell r="S288">
            <v>19385.900000000001</v>
          </cell>
          <cell r="T288">
            <v>3447.06</v>
          </cell>
          <cell r="U288">
            <v>8655.4699999999993</v>
          </cell>
          <cell r="V288">
            <v>11593.34</v>
          </cell>
          <cell r="W288">
            <v>1981.61</v>
          </cell>
          <cell r="X288">
            <v>6393.75</v>
          </cell>
          <cell r="Y288">
            <v>13300.5</v>
          </cell>
          <cell r="Z288">
            <v>15428.53</v>
          </cell>
          <cell r="AA288">
            <v>208743.09999999998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30214.560000000005</v>
          </cell>
          <cell r="H291">
            <v>32206.41</v>
          </cell>
          <cell r="I291">
            <v>51955.11</v>
          </cell>
          <cell r="J291">
            <v>41453.94</v>
          </cell>
          <cell r="K291">
            <v>22149.033372000002</v>
          </cell>
          <cell r="L291">
            <v>22308.925004781253</v>
          </cell>
          <cell r="M291">
            <v>15935.804686429628</v>
          </cell>
          <cell r="N291">
            <v>11696.099897216014</v>
          </cell>
          <cell r="O291">
            <v>11958.772495154992</v>
          </cell>
          <cell r="P291">
            <v>12068.196848285779</v>
          </cell>
          <cell r="Q291">
            <v>20842.659854814061</v>
          </cell>
          <cell r="R291">
            <v>22684.88918045348</v>
          </cell>
          <cell r="S291">
            <v>22792.745831887085</v>
          </cell>
          <cell r="T291">
            <v>22902.1119742837</v>
          </cell>
          <cell r="U291">
            <v>23013.03067183221</v>
          </cell>
          <cell r="V291">
            <v>23125.487497267175</v>
          </cell>
          <cell r="W291">
            <v>23333.084011065192</v>
          </cell>
          <cell r="X291">
            <v>23583.826833242143</v>
          </cell>
          <cell r="Y291">
            <v>23705.275438239412</v>
          </cell>
          <cell r="Z291">
            <v>23828.535701386594</v>
          </cell>
          <cell r="AA291">
            <v>481758.49929833878</v>
          </cell>
        </row>
        <row r="292">
          <cell r="B292" t="str">
            <v>2.3.1.  Valor Variável da Concessão</v>
          </cell>
          <cell r="G292">
            <v>2230.56</v>
          </cell>
          <cell r="H292">
            <v>2986.41</v>
          </cell>
          <cell r="I292">
            <v>3199.11</v>
          </cell>
          <cell r="J292">
            <v>6629.94</v>
          </cell>
          <cell r="K292">
            <v>6885.0333720000008</v>
          </cell>
          <cell r="L292">
            <v>7044.9250047812529</v>
          </cell>
          <cell r="M292">
            <v>6915.4923524281276</v>
          </cell>
          <cell r="N292">
            <v>7006.221127787614</v>
          </cell>
          <cell r="O292">
            <v>7110.8781818054922</v>
          </cell>
          <cell r="P292">
            <v>7220.3025349362797</v>
          </cell>
          <cell r="Q292">
            <v>7314.6774692558083</v>
          </cell>
          <cell r="R292">
            <v>7420.8891804534815</v>
          </cell>
          <cell r="S292">
            <v>7528.7458318870858</v>
          </cell>
          <cell r="T292">
            <v>7638.1119742837</v>
          </cell>
          <cell r="U292">
            <v>7749.0306718322099</v>
          </cell>
          <cell r="V292">
            <v>7861.4874972671769</v>
          </cell>
          <cell r="W292">
            <v>8069.0840110651907</v>
          </cell>
          <cell r="X292">
            <v>8319.8268332421449</v>
          </cell>
          <cell r="Y292">
            <v>8441.2754382394123</v>
          </cell>
          <cell r="Z292">
            <v>8564.5357013865942</v>
          </cell>
          <cell r="AA292">
            <v>136136.53718265161</v>
          </cell>
        </row>
        <row r="293">
          <cell r="B293" t="str">
            <v xml:space="preserve">2.3.2.  Valor Fixo da Concessão </v>
          </cell>
          <cell r="G293">
            <v>27984.000000000004</v>
          </cell>
          <cell r="H293">
            <v>29220</v>
          </cell>
          <cell r="I293">
            <v>48756</v>
          </cell>
          <cell r="J293">
            <v>34824</v>
          </cell>
          <cell r="K293">
            <v>15264</v>
          </cell>
          <cell r="L293">
            <v>15264</v>
          </cell>
          <cell r="M293">
            <v>9020.3123340015009</v>
          </cell>
          <cell r="N293">
            <v>4689.8787694284001</v>
          </cell>
          <cell r="O293">
            <v>4847.8943133494995</v>
          </cell>
          <cell r="P293">
            <v>4847.8943133494995</v>
          </cell>
          <cell r="Q293">
            <v>13527.982385558251</v>
          </cell>
          <cell r="R293">
            <v>15264</v>
          </cell>
          <cell r="S293">
            <v>15264</v>
          </cell>
          <cell r="T293">
            <v>15264</v>
          </cell>
          <cell r="U293">
            <v>15264</v>
          </cell>
          <cell r="V293">
            <v>15264</v>
          </cell>
          <cell r="W293">
            <v>15264</v>
          </cell>
          <cell r="X293">
            <v>15264</v>
          </cell>
          <cell r="Y293">
            <v>15264</v>
          </cell>
          <cell r="Z293">
            <v>15264</v>
          </cell>
          <cell r="AA293">
            <v>345621.9621156872</v>
          </cell>
        </row>
        <row r="294">
          <cell r="B294" t="str">
            <v>2.4.  DESEMBOLSOS  SOBRE O LUCRO     (2.4.1. + 2.4.2)</v>
          </cell>
          <cell r="G294">
            <v>4699.2958807269233</v>
          </cell>
          <cell r="H294">
            <v>5579.4520347876341</v>
          </cell>
          <cell r="I294">
            <v>4291.2101768471239</v>
          </cell>
          <cell r="J294">
            <v>36279.493982572843</v>
          </cell>
          <cell r="K294">
            <v>37429.216795737288</v>
          </cell>
          <cell r="L294">
            <v>38320.202153445265</v>
          </cell>
          <cell r="M294">
            <v>35699.013760128117</v>
          </cell>
          <cell r="N294">
            <v>37322.372416138649</v>
          </cell>
          <cell r="O294">
            <v>37254.268301000011</v>
          </cell>
          <cell r="P294">
            <v>37184.270558338903</v>
          </cell>
          <cell r="Q294">
            <v>34734.931741499058</v>
          </cell>
          <cell r="R294">
            <v>35780.992768214535</v>
          </cell>
          <cell r="S294">
            <v>36893.863784131987</v>
          </cell>
          <cell r="T294">
            <v>37470.187813851313</v>
          </cell>
          <cell r="U294">
            <v>37072.473473984937</v>
          </cell>
          <cell r="V294">
            <v>34326.736978664194</v>
          </cell>
          <cell r="W294">
            <v>32930.216994827875</v>
          </cell>
          <cell r="X294">
            <v>33803.039345075042</v>
          </cell>
          <cell r="Y294">
            <v>31677.832628316308</v>
          </cell>
          <cell r="Z294">
            <v>23661.680783673317</v>
          </cell>
          <cell r="AA294">
            <v>612410.75237196125</v>
          </cell>
        </row>
        <row r="295">
          <cell r="B295" t="str">
            <v xml:space="preserve">2.4.1.  Contribuição Social  </v>
          </cell>
          <cell r="G295">
            <v>1145.0414256307693</v>
          </cell>
          <cell r="H295">
            <v>1358.4126144939717</v>
          </cell>
          <cell r="I295">
            <v>1046.1115580235455</v>
          </cell>
          <cell r="J295">
            <v>8800.8470260782669</v>
          </cell>
          <cell r="K295">
            <v>9079.5677080575279</v>
          </cell>
          <cell r="L295">
            <v>9295.5641584109708</v>
          </cell>
          <cell r="M295">
            <v>8660.1245479098488</v>
          </cell>
          <cell r="N295">
            <v>9053.6660402760353</v>
          </cell>
          <cell r="O295">
            <v>9037.1559517575788</v>
          </cell>
          <cell r="P295">
            <v>9020.1868020215516</v>
          </cell>
          <cell r="Q295">
            <v>8426.4076949088612</v>
          </cell>
          <cell r="R295">
            <v>8679.9982468398866</v>
          </cell>
          <cell r="S295">
            <v>8949.7851597895751</v>
          </cell>
          <cell r="T295">
            <v>9089.500076085169</v>
          </cell>
          <cell r="U295">
            <v>8993.084478541803</v>
          </cell>
          <cell r="V295">
            <v>8327.4513887670819</v>
          </cell>
          <cell r="W295">
            <v>7988.9010896552427</v>
          </cell>
          <cell r="X295">
            <v>8200.4943866848607</v>
          </cell>
          <cell r="Y295">
            <v>7685.29275837971</v>
          </cell>
          <cell r="Z295">
            <v>5741.9832202844409</v>
          </cell>
          <cell r="AA295">
            <v>148579.57633259665</v>
          </cell>
        </row>
        <row r="296">
          <cell r="B296" t="str">
            <v xml:space="preserve">2.4.2.  Imposto de Renda  </v>
          </cell>
          <cell r="G296">
            <v>3554.2544550961538</v>
          </cell>
          <cell r="H296">
            <v>4221.0394202936623</v>
          </cell>
          <cell r="I296">
            <v>3245.0986188235784</v>
          </cell>
          <cell r="J296">
            <v>27478.646956494576</v>
          </cell>
          <cell r="K296">
            <v>28349.649087679762</v>
          </cell>
          <cell r="L296">
            <v>29024.637995034296</v>
          </cell>
          <cell r="M296">
            <v>27038.889212218266</v>
          </cell>
          <cell r="N296">
            <v>28268.70637586261</v>
          </cell>
          <cell r="O296">
            <v>28217.11234924243</v>
          </cell>
          <cell r="P296">
            <v>28164.083756317348</v>
          </cell>
          <cell r="Q296">
            <v>26308.524046590195</v>
          </cell>
          <cell r="R296">
            <v>27100.994521374651</v>
          </cell>
          <cell r="S296">
            <v>27944.078624342415</v>
          </cell>
          <cell r="T296">
            <v>28380.687737766144</v>
          </cell>
          <cell r="U296">
            <v>28079.388995443136</v>
          </cell>
          <cell r="V296">
            <v>25999.285589897114</v>
          </cell>
          <cell r="W296">
            <v>24941.315905172632</v>
          </cell>
          <cell r="X296">
            <v>25602.544958390183</v>
          </cell>
          <cell r="Y296">
            <v>23992.539869936598</v>
          </cell>
          <cell r="Z296">
            <v>17919.697563388876</v>
          </cell>
          <cell r="AA296">
            <v>463831.1760393646</v>
          </cell>
        </row>
        <row r="297">
          <cell r="B297" t="str">
            <v>3.  SALDO DO CAIXA     (1 - 2)</v>
          </cell>
          <cell r="G297">
            <v>-74107.923880726914</v>
          </cell>
          <cell r="H297">
            <v>-120345.23753478762</v>
          </cell>
          <cell r="I297">
            <v>-121630.86067684711</v>
          </cell>
          <cell r="J297">
            <v>-9719.1109825728345</v>
          </cell>
          <cell r="K297">
            <v>80706.520505662687</v>
          </cell>
          <cell r="L297">
            <v>83405.959547006205</v>
          </cell>
          <cell r="M297">
            <v>89914.729371124791</v>
          </cell>
          <cell r="N297">
            <v>90085.601027778204</v>
          </cell>
          <cell r="O297">
            <v>47140.469839822268</v>
          </cell>
          <cell r="P297">
            <v>73185.504782185017</v>
          </cell>
          <cell r="Q297">
            <v>112138.31734252622</v>
          </cell>
          <cell r="R297">
            <v>116669.16359614054</v>
          </cell>
          <cell r="S297">
            <v>99295.030964942707</v>
          </cell>
          <cell r="T297">
            <v>113830.58982880361</v>
          </cell>
          <cell r="U297">
            <v>78411.629811473627</v>
          </cell>
          <cell r="V297">
            <v>65143.589815854153</v>
          </cell>
          <cell r="W297">
            <v>113193.08713104203</v>
          </cell>
          <cell r="X297">
            <v>136644.58089390618</v>
          </cell>
          <cell r="Y297">
            <v>126988.8490278344</v>
          </cell>
          <cell r="Z297">
            <v>143881.27562216192</v>
          </cell>
          <cell r="AA297">
            <v>1244831.76603333</v>
          </cell>
        </row>
        <row r="298">
          <cell r="B298" t="str">
            <v xml:space="preserve">4. T.I.R. (Taxa Interna de Retorno) Anual do Projeto     </v>
          </cell>
          <cell r="G298">
            <v>0.18482198272984429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283242.32903350698</v>
          </cell>
          <cell r="H303">
            <v>287969.05948152556</v>
          </cell>
          <cell r="I303">
            <v>292775.11211849301</v>
          </cell>
          <cell r="J303">
            <v>297661.82668872463</v>
          </cell>
          <cell r="K303">
            <v>302630.5657302966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1464278.893052547</v>
          </cell>
        </row>
        <row r="304">
          <cell r="B304" t="str">
            <v>1.1.  RECEITAS     (1.1.1.+ ... + 1.1.4)</v>
          </cell>
          <cell r="G304">
            <v>283242.32903350698</v>
          </cell>
          <cell r="H304">
            <v>287969.05948152556</v>
          </cell>
          <cell r="I304">
            <v>292775.11211849301</v>
          </cell>
          <cell r="J304">
            <v>297661.82668872463</v>
          </cell>
          <cell r="K304">
            <v>302630.5657302966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1464278.893052547</v>
          </cell>
        </row>
        <row r="305">
          <cell r="B305" t="str">
            <v>1.1.1   Receitas de Pedágio</v>
          </cell>
          <cell r="G305">
            <v>274390.77790658275</v>
          </cell>
          <cell r="H305">
            <v>278969.79421749973</v>
          </cell>
          <cell r="I305">
            <v>283625.65383501293</v>
          </cell>
          <cell r="J305">
            <v>288359.6546353476</v>
          </cell>
          <cell r="K305">
            <v>293173.11657616671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1418518.9971706099</v>
          </cell>
        </row>
        <row r="306">
          <cell r="B306" t="str">
            <v>1.1.2   Outras Receitas Operacionais</v>
          </cell>
          <cell r="G306">
            <v>7479.656606994391</v>
          </cell>
          <cell r="H306">
            <v>7604.4766532976446</v>
          </cell>
          <cell r="I306">
            <v>7731.391382047118</v>
          </cell>
          <cell r="J306">
            <v>7860.436172232432</v>
          </cell>
          <cell r="K306">
            <v>7991.6470047642051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38667.60781933579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1371.8945199298544</v>
          </cell>
          <cell r="H308">
            <v>1394.7886107281797</v>
          </cell>
          <cell r="I308">
            <v>1418.0669014329922</v>
          </cell>
          <cell r="J308">
            <v>1441.7358811445981</v>
          </cell>
          <cell r="K308">
            <v>1465.8021493657147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7092.2880626013393</v>
          </cell>
        </row>
        <row r="309">
          <cell r="B309" t="str">
            <v>2.  DESEMBOLSOS     (2.1.+ ... + 2.4)</v>
          </cell>
          <cell r="G309">
            <v>150151.40143062337</v>
          </cell>
          <cell r="H309">
            <v>152091.30186380562</v>
          </cell>
          <cell r="I309">
            <v>154063.75696673157</v>
          </cell>
          <cell r="J309">
            <v>156069.31658471323</v>
          </cell>
          <cell r="K309">
            <v>158108.53991786425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770484.31676373794</v>
          </cell>
        </row>
        <row r="310">
          <cell r="B310" t="str">
            <v>2.1.  OPERACIONAIS     (2.1.1.+ ... + 2.1.8)</v>
          </cell>
          <cell r="G310">
            <v>76178.861366930083</v>
          </cell>
          <cell r="H310">
            <v>76605.028940894248</v>
          </cell>
          <cell r="I310">
            <v>77038.34829666563</v>
          </cell>
          <cell r="J310">
            <v>77478.940227166764</v>
          </cell>
          <cell r="K310">
            <v>77926.927580432341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385228.10641208902</v>
          </cell>
        </row>
        <row r="311">
          <cell r="B311" t="str">
            <v xml:space="preserve">2.1.1.  Pessoal / Administradores   </v>
          </cell>
          <cell r="G311">
            <v>34047</v>
          </cell>
          <cell r="H311">
            <v>34047</v>
          </cell>
          <cell r="I311">
            <v>34047</v>
          </cell>
          <cell r="J311">
            <v>34047</v>
          </cell>
          <cell r="K311">
            <v>34047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170235</v>
          </cell>
        </row>
        <row r="312">
          <cell r="B312" t="str">
            <v xml:space="preserve">2.1.2.  Conservação de Rotina  </v>
          </cell>
          <cell r="G312">
            <v>6997</v>
          </cell>
          <cell r="H312">
            <v>6997</v>
          </cell>
          <cell r="I312">
            <v>6997</v>
          </cell>
          <cell r="J312">
            <v>6997</v>
          </cell>
          <cell r="K312">
            <v>6997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34985</v>
          </cell>
        </row>
        <row r="313">
          <cell r="B313" t="str">
            <v xml:space="preserve">2.1.3.  Consumo   </v>
          </cell>
          <cell r="G313">
            <v>1135</v>
          </cell>
          <cell r="H313">
            <v>1135</v>
          </cell>
          <cell r="I313">
            <v>1135</v>
          </cell>
          <cell r="J313">
            <v>1135</v>
          </cell>
          <cell r="K313">
            <v>1135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5675</v>
          </cell>
        </row>
        <row r="314">
          <cell r="B314" t="str">
            <v>2.1.4.  Transportes</v>
          </cell>
          <cell r="G314">
            <v>5306</v>
          </cell>
          <cell r="H314">
            <v>5306</v>
          </cell>
          <cell r="I314">
            <v>5306</v>
          </cell>
          <cell r="J314">
            <v>5306</v>
          </cell>
          <cell r="K314">
            <v>5306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26530</v>
          </cell>
        </row>
        <row r="315">
          <cell r="B315" t="str">
            <v>2.1.5.  Diversas</v>
          </cell>
          <cell r="G315">
            <v>1745</v>
          </cell>
          <cell r="H315">
            <v>1745</v>
          </cell>
          <cell r="I315">
            <v>1745</v>
          </cell>
          <cell r="J315">
            <v>1745</v>
          </cell>
          <cell r="K315">
            <v>1745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8725</v>
          </cell>
        </row>
        <row r="316">
          <cell r="B316" t="str">
            <v>2.1.6.  Tributos s/ Faturamento</v>
          </cell>
          <cell r="G316">
            <v>25452.900236576013</v>
          </cell>
          <cell r="H316">
            <v>25877.656659633005</v>
          </cell>
          <cell r="I316">
            <v>26309.541183100519</v>
          </cell>
          <cell r="J316">
            <v>26748.67419992448</v>
          </cell>
          <cell r="K316">
            <v>27195.178151358057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131583.95043059209</v>
          </cell>
        </row>
        <row r="317">
          <cell r="B317" t="str">
            <v>2.1.7.  Seguros</v>
          </cell>
          <cell r="G317">
            <v>910</v>
          </cell>
          <cell r="H317">
            <v>910</v>
          </cell>
          <cell r="I317">
            <v>910</v>
          </cell>
          <cell r="J317">
            <v>910</v>
          </cell>
          <cell r="K317">
            <v>910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4550</v>
          </cell>
        </row>
        <row r="318">
          <cell r="B318" t="str">
            <v xml:space="preserve">2.1.8.  Garantias </v>
          </cell>
          <cell r="G318">
            <v>585.96113035407313</v>
          </cell>
          <cell r="H318">
            <v>587.37228126123932</v>
          </cell>
          <cell r="I318">
            <v>588.80711356511802</v>
          </cell>
          <cell r="J318">
            <v>590.26602724227405</v>
          </cell>
          <cell r="K318">
            <v>591.74942907427931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2944.1559814969837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8456.1130354073139</v>
          </cell>
          <cell r="H327">
            <v>8597.2281261239223</v>
          </cell>
          <cell r="I327">
            <v>8740.7113565117997</v>
          </cell>
          <cell r="J327">
            <v>8886.6027242274013</v>
          </cell>
          <cell r="K327">
            <v>9034.9429074279269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43715.598149698359</v>
          </cell>
        </row>
        <row r="328">
          <cell r="B328" t="str">
            <v>2.3.1.  Valor Variável da Concessão</v>
          </cell>
          <cell r="G328">
            <v>8456.1130354073139</v>
          </cell>
          <cell r="H328">
            <v>8597.2281261239223</v>
          </cell>
          <cell r="I328">
            <v>8740.7113565117997</v>
          </cell>
          <cell r="J328">
            <v>8886.6027242274013</v>
          </cell>
          <cell r="K328">
            <v>9034.9429074279269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43715.598149698359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65516.427028285972</v>
          </cell>
          <cell r="H330">
            <v>66889.044796787435</v>
          </cell>
          <cell r="I330">
            <v>68284.697313554134</v>
          </cell>
          <cell r="J330">
            <v>69703.77363331907</v>
          </cell>
          <cell r="K330">
            <v>71146.669430003996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341540.61220195063</v>
          </cell>
        </row>
        <row r="331">
          <cell r="B331" t="str">
            <v xml:space="preserve">2.4.1.  Contribuição Social  </v>
          </cell>
          <cell r="G331">
            <v>15888.58837049357</v>
          </cell>
          <cell r="H331">
            <v>16221.34419316059</v>
          </cell>
          <cell r="I331">
            <v>16559.684197225244</v>
          </cell>
          <cell r="J331">
            <v>16903.702698986439</v>
          </cell>
          <cell r="K331">
            <v>17253.495619394911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82826.815079260763</v>
          </cell>
        </row>
        <row r="332">
          <cell r="B332" t="str">
            <v xml:space="preserve">2.4.2.  Imposto de Renda  </v>
          </cell>
          <cell r="G332">
            <v>49627.838657792403</v>
          </cell>
          <cell r="H332">
            <v>50667.700603626843</v>
          </cell>
          <cell r="I332">
            <v>51725.01311632889</v>
          </cell>
          <cell r="J332">
            <v>52800.070934332623</v>
          </cell>
          <cell r="K332">
            <v>53893.173810609092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258713.79712268984</v>
          </cell>
        </row>
        <row r="333">
          <cell r="B333" t="str">
            <v>3.  SALDO DO CAIXA     (1 - 2)</v>
          </cell>
          <cell r="G333">
            <v>133090.9276028836</v>
          </cell>
          <cell r="H333">
            <v>135877.75761771994</v>
          </cell>
          <cell r="I333">
            <v>138711.35515176144</v>
          </cell>
          <cell r="J333">
            <v>141592.5101040114</v>
          </cell>
          <cell r="K333">
            <v>144522.02581243234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693794.57628880907</v>
          </cell>
        </row>
        <row r="334">
          <cell r="B334" t="str">
            <v xml:space="preserve">4. T.I.R. (Taxa Interna de Retorno) Anual do Projeto     </v>
          </cell>
          <cell r="G334">
            <v>0.19360997399325544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54">
          <cell r="F54" t="str">
            <v>ESTUDO DO REEQUILÍBRIO ECONÔMICO-FINANCEIRO</v>
          </cell>
        </row>
        <row r="55">
          <cell r="F55" t="str">
            <v>DA CONCESSIONÁRIA VIAOESTE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25733.44526868036</v>
          </cell>
          <cell r="H67">
            <v>126225.66413471791</v>
          </cell>
          <cell r="I67">
            <v>0.20939254423031073</v>
          </cell>
        </row>
        <row r="68">
          <cell r="B68" t="str">
            <v>FATOR 2</v>
          </cell>
          <cell r="C68" t="str">
            <v>3ª Adequação - Investimentos</v>
          </cell>
          <cell r="G68">
            <v>1778.4553827698655</v>
          </cell>
          <cell r="H68">
            <v>8723.5389385388025</v>
          </cell>
          <cell r="I68">
            <v>0.19430100682593032</v>
          </cell>
        </row>
        <row r="69">
          <cell r="B69" t="str">
            <v>FATOR 3</v>
          </cell>
          <cell r="C69" t="str">
            <v>DIFERENÇA DE RECEITA DA SP-270</v>
          </cell>
          <cell r="G69">
            <v>-2965.2502231429698</v>
          </cell>
          <cell r="H69">
            <v>-14544.911294772615</v>
          </cell>
          <cell r="I69">
            <v>0.19164958126844359</v>
          </cell>
        </row>
        <row r="70">
          <cell r="B70" t="str">
            <v>FATOR 4</v>
          </cell>
          <cell r="C70" t="str">
            <v>DIFERENÇA DE RECEITA DA SP-075 X SP-270</v>
          </cell>
          <cell r="G70">
            <v>-1208.6874455252214</v>
          </cell>
          <cell r="H70">
            <v>-5928.7582346543904</v>
          </cell>
          <cell r="I70">
            <v>0.19260923388099299</v>
          </cell>
        </row>
        <row r="71">
          <cell r="B71" t="str">
            <v>FATOR 5</v>
          </cell>
          <cell r="C71" t="str">
            <v>Alteração de ISS-QN</v>
          </cell>
          <cell r="G71">
            <v>-9731.3297676935636</v>
          </cell>
          <cell r="H71">
            <v>-47733.350510048556</v>
          </cell>
          <cell r="I71">
            <v>0.18785617026087006</v>
          </cell>
        </row>
        <row r="72">
          <cell r="B72" t="str">
            <v>FATOR 6</v>
          </cell>
          <cell r="C72" t="str">
            <v>Majoração da COFINS</v>
          </cell>
          <cell r="G72">
            <v>-4562.4934014118271</v>
          </cell>
          <cell r="H72">
            <v>-22379.582434086136</v>
          </cell>
          <cell r="I72">
            <v>0.19076783767096686</v>
          </cell>
        </row>
        <row r="73">
          <cell r="B73" t="str">
            <v>FATOR 7</v>
          </cell>
          <cell r="C73">
            <v>0</v>
          </cell>
          <cell r="G73">
            <v>5.5798919494794395E-8</v>
          </cell>
          <cell r="H73">
            <v>2.7370045470756614E-7</v>
          </cell>
          <cell r="I73">
            <v>0.19327037557252341</v>
          </cell>
        </row>
        <row r="74">
          <cell r="B74" t="str">
            <v>FATOR 7</v>
          </cell>
          <cell r="C74" t="str">
            <v>DIFERENÇA PELO NÃO INÍCIO DA OPERAÇÃO DAS MARGINAIS - SP 280</v>
          </cell>
          <cell r="G74">
            <v>-19567.903452309554</v>
          </cell>
          <cell r="H74">
            <v>-95982.935172616155</v>
          </cell>
          <cell r="I74">
            <v>0.18293804140810907</v>
          </cell>
        </row>
        <row r="75">
          <cell r="B75" t="str">
            <v>FATOR 8</v>
          </cell>
          <cell r="C75" t="str">
            <v>4ª Adequação - Investimentos</v>
          </cell>
          <cell r="G75">
            <v>26590.71447300016</v>
          </cell>
          <cell r="H75">
            <v>130430.6733562856</v>
          </cell>
          <cell r="I75">
            <v>0.20829608837028563</v>
          </cell>
        </row>
        <row r="76">
          <cell r="B76" t="str">
            <v>FATOR 9</v>
          </cell>
          <cell r="C76" t="str">
            <v>REGIME TARIFÁRIO ESPECIAL DAS MARGINAIS DA SP-280</v>
          </cell>
          <cell r="G76">
            <v>-16534.230355471744</v>
          </cell>
          <cell r="H76">
            <v>-81102.401399626498</v>
          </cell>
          <cell r="I76">
            <v>0.18390646773845529</v>
          </cell>
        </row>
        <row r="77">
          <cell r="B77" t="str">
            <v>FATOR 10</v>
          </cell>
          <cell r="C77" t="str">
            <v>DIFERENÇA DE RECEITA DA SP-075 X SP-270 - 2</v>
          </cell>
          <cell r="G77">
            <v>-633.74691018944065</v>
          </cell>
          <cell r="H77">
            <v>-3108.6053109782379</v>
          </cell>
          <cell r="I77">
            <v>0.19292347618797812</v>
          </cell>
        </row>
        <row r="78">
          <cell r="B78" t="str">
            <v>FATOR 11</v>
          </cell>
          <cell r="C78" t="str">
            <v>DIFERENÇA DE RECEITA PELA POSTERGAÇÃO DA DUPLICAÇÃO</v>
          </cell>
          <cell r="G78">
            <v>-5701.1889491448674</v>
          </cell>
          <cell r="H78">
            <v>-27965.021937392106</v>
          </cell>
          <cell r="I78">
            <v>0.19012072224241236</v>
          </cell>
        </row>
        <row r="79">
          <cell r="B79" t="str">
            <v>FATOR 12</v>
          </cell>
          <cell r="C79" t="str">
            <v>DIFERENÇA DE IGPM 2003 - RECEITA REAL</v>
          </cell>
          <cell r="G79">
            <v>-688.00404272528317</v>
          </cell>
          <cell r="H79">
            <v>-3374.7431140153412</v>
          </cell>
          <cell r="I79">
            <v>0.19289373267658125</v>
          </cell>
        </row>
        <row r="80">
          <cell r="B80" t="str">
            <v>FATOR 14</v>
          </cell>
          <cell r="C80">
            <v>0</v>
          </cell>
          <cell r="G80">
            <v>5.5798919494794395E-8</v>
          </cell>
          <cell r="H80">
            <v>2.7370045470756614E-7</v>
          </cell>
          <cell r="I80">
            <v>0.19327037557252341</v>
          </cell>
        </row>
        <row r="81">
          <cell r="B81" t="str">
            <v>FATOR 13</v>
          </cell>
          <cell r="C81" t="str">
            <v>5ª Adequação - Investimentos</v>
          </cell>
          <cell r="G81">
            <v>-2176.5888463964843</v>
          </cell>
          <cell r="H81">
            <v>-10676.431772584985</v>
          </cell>
          <cell r="I81">
            <v>0.19208059764202703</v>
          </cell>
        </row>
        <row r="82">
          <cell r="B82" t="str">
            <v>TOTAL GERAL</v>
          </cell>
          <cell r="G82">
            <v>-9666.8082694489713</v>
          </cell>
          <cell r="H82">
            <v>-47416.864750685309</v>
          </cell>
          <cell r="I82">
            <v>0.18645436637078908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25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0.19327037557252341</v>
          </cell>
        </row>
        <row r="98">
          <cell r="B98" t="str">
            <v>TIR Resultante dos Desequilibrio no Contrato Original (ao ano)</v>
          </cell>
          <cell r="J98">
            <v>0.18645436637078908</v>
          </cell>
        </row>
        <row r="100">
          <cell r="B100" t="str">
            <v>Diferença entre a TIR Original x TIR Desequilibrios</v>
          </cell>
          <cell r="J100">
            <v>-6.8160092017343354E-3</v>
          </cell>
        </row>
        <row r="102">
          <cell r="B102" t="str">
            <v>TIR Resultante das Alternativas Utilizadas para o Reequilibrio (ao ano)</v>
          </cell>
          <cell r="J102">
            <v>0.19360997399325544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5.5798919494794395E-8</v>
          </cell>
          <cell r="G136">
            <v>0.19327037557252341</v>
          </cell>
          <cell r="H136">
            <v>-146068.54176000002</v>
          </cell>
          <cell r="I136">
            <v>-163024.19148499999</v>
          </cell>
          <cell r="J136">
            <v>-95881.515604999979</v>
          </cell>
          <cell r="K136">
            <v>39032.087509999998</v>
          </cell>
          <cell r="L136">
            <v>106526.57626999999</v>
          </cell>
          <cell r="M136">
            <v>106644.66430999996</v>
          </cell>
          <cell r="N136">
            <v>109145.42567499998</v>
          </cell>
          <cell r="O136">
            <v>104084.74404999999</v>
          </cell>
          <cell r="P136">
            <v>100262.04817999998</v>
          </cell>
          <cell r="Q136">
            <v>123874.85308500002</v>
          </cell>
          <cell r="R136">
            <v>101005.17119000001</v>
          </cell>
          <cell r="S136">
            <v>136260.60897500001</v>
          </cell>
          <cell r="T136">
            <v>119240.515145</v>
          </cell>
          <cell r="U136">
            <v>131747.38472</v>
          </cell>
          <cell r="V136">
            <v>121928.21519000002</v>
          </cell>
          <cell r="W136">
            <v>146150.786555</v>
          </cell>
          <cell r="X136">
            <v>152240.71505</v>
          </cell>
          <cell r="Y136">
            <v>147233.66691</v>
          </cell>
          <cell r="Z136">
            <v>147030.22589999999</v>
          </cell>
          <cell r="AA136">
            <v>155787.40448999999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72706.0625</v>
          </cell>
          <cell r="I139">
            <v>36766.289130000005</v>
          </cell>
          <cell r="J139">
            <v>-72807.668019999997</v>
          </cell>
          <cell r="K139">
            <v>-35306.57321000001</v>
          </cell>
          <cell r="L139">
            <v>-15478.82735</v>
          </cell>
          <cell r="M139">
            <v>4733.0540700000001</v>
          </cell>
          <cell r="N139">
            <v>8654.1</v>
          </cell>
          <cell r="O139">
            <v>7082.4160000000002</v>
          </cell>
          <cell r="P139">
            <v>1303.58214</v>
          </cell>
          <cell r="Q139">
            <v>-550.23214000000007</v>
          </cell>
          <cell r="R139">
            <v>3342.2550699999993</v>
          </cell>
          <cell r="S139">
            <v>-1860.079</v>
          </cell>
          <cell r="T139">
            <v>-3990.4539299999997</v>
          </cell>
          <cell r="U139">
            <v>-210.99</v>
          </cell>
          <cell r="V139">
            <v>242.26499999999999</v>
          </cell>
          <cell r="W139">
            <v>-4132.1959299999999</v>
          </cell>
          <cell r="X139">
            <v>-225.64999999999998</v>
          </cell>
          <cell r="Y139">
            <v>-220.08399999999995</v>
          </cell>
          <cell r="Z139">
            <v>1199.1624999999999</v>
          </cell>
          <cell r="AA139">
            <v>-1069.9375</v>
          </cell>
        </row>
        <row r="140">
          <cell r="B140" t="str">
            <v>Somatoria com Projeto Original</v>
          </cell>
          <cell r="F140">
            <v>25733.44526868036</v>
          </cell>
          <cell r="G140">
            <v>0.20939254423031073</v>
          </cell>
          <cell r="H140">
            <v>-73362.479260000022</v>
          </cell>
          <cell r="I140">
            <v>-126257.90235499998</v>
          </cell>
          <cell r="J140">
            <v>-168689.18362499998</v>
          </cell>
          <cell r="K140">
            <v>3725.514299999988</v>
          </cell>
          <cell r="L140">
            <v>91047.748919999984</v>
          </cell>
          <cell r="M140">
            <v>111377.71837999996</v>
          </cell>
          <cell r="N140">
            <v>117799.52567499998</v>
          </cell>
          <cell r="O140">
            <v>111167.16004999999</v>
          </cell>
          <cell r="P140">
            <v>101565.63031999998</v>
          </cell>
          <cell r="Q140">
            <v>123324.62094500003</v>
          </cell>
          <cell r="R140">
            <v>104347.42626000001</v>
          </cell>
          <cell r="S140">
            <v>134400.52997500001</v>
          </cell>
          <cell r="T140">
            <v>115250.06121499999</v>
          </cell>
          <cell r="U140">
            <v>131536.39472000001</v>
          </cell>
          <cell r="V140">
            <v>122170.48019000002</v>
          </cell>
          <cell r="W140">
            <v>142018.59062500001</v>
          </cell>
          <cell r="X140">
            <v>152015.06505</v>
          </cell>
          <cell r="Y140">
            <v>147013.58291</v>
          </cell>
          <cell r="Z140">
            <v>148229.3884</v>
          </cell>
          <cell r="AA140">
            <v>154717.46698999999</v>
          </cell>
        </row>
        <row r="141">
          <cell r="B141" t="str">
            <v>3ª Adequação - Investimentos</v>
          </cell>
        </row>
        <row r="142">
          <cell r="B142" t="str">
            <v>Fluxo de Caixa do Fator</v>
          </cell>
          <cell r="H142">
            <v>-231.29576864375031</v>
          </cell>
          <cell r="I142">
            <v>6080.3526833195565</v>
          </cell>
          <cell r="J142">
            <v>79686.847775654853</v>
          </cell>
          <cell r="K142">
            <v>-15606.036056441877</v>
          </cell>
          <cell r="L142">
            <v>-30741.278609232471</v>
          </cell>
          <cell r="M142">
            <v>-52950.702785041802</v>
          </cell>
          <cell r="N142">
            <v>-33805.394018680745</v>
          </cell>
          <cell r="O142">
            <v>-16188.901003732462</v>
          </cell>
          <cell r="P142">
            <v>10896.143145544609</v>
          </cell>
          <cell r="Q142">
            <v>-12431.627418080854</v>
          </cell>
          <cell r="R142">
            <v>-4020.8364311166497</v>
          </cell>
          <cell r="S142">
            <v>474.44344726845111</v>
          </cell>
          <cell r="T142">
            <v>5122.0182893240344</v>
          </cell>
          <cell r="U142">
            <v>13787.710893231633</v>
          </cell>
          <cell r="V142">
            <v>21918.596014579231</v>
          </cell>
          <cell r="W142">
            <v>1373.8504236792323</v>
          </cell>
          <cell r="X142">
            <v>2483.5654556363729</v>
          </cell>
          <cell r="Y142">
            <v>-3786.8134761664833</v>
          </cell>
          <cell r="Z142">
            <v>2838.2716307297687</v>
          </cell>
          <cell r="AA142">
            <v>11991.674966036016</v>
          </cell>
        </row>
        <row r="143">
          <cell r="B143" t="str">
            <v>Somatoria com Projeto Original</v>
          </cell>
          <cell r="F143">
            <v>1778.4553827698655</v>
          </cell>
          <cell r="G143">
            <v>0.19430100682593032</v>
          </cell>
          <cell r="H143">
            <v>-146299.83752864378</v>
          </cell>
          <cell r="I143">
            <v>-156943.83880168042</v>
          </cell>
          <cell r="J143">
            <v>-16194.667829345126</v>
          </cell>
          <cell r="K143">
            <v>23426.051453558121</v>
          </cell>
          <cell r="L143">
            <v>75785.297660767523</v>
          </cell>
          <cell r="M143">
            <v>53693.961524958162</v>
          </cell>
          <cell r="N143">
            <v>75340.031656319232</v>
          </cell>
          <cell r="O143">
            <v>87895.843046267531</v>
          </cell>
          <cell r="P143">
            <v>111158.1913255446</v>
          </cell>
          <cell r="Q143">
            <v>111443.22566691917</v>
          </cell>
          <cell r="R143">
            <v>96984.334758883357</v>
          </cell>
          <cell r="S143">
            <v>136735.05242226846</v>
          </cell>
          <cell r="T143">
            <v>124362.53343432402</v>
          </cell>
          <cell r="U143">
            <v>145535.09561323165</v>
          </cell>
          <cell r="V143">
            <v>143846.81120457925</v>
          </cell>
          <cell r="W143">
            <v>147524.63697867922</v>
          </cell>
          <cell r="X143">
            <v>154724.28050563636</v>
          </cell>
          <cell r="Y143">
            <v>143446.85343383352</v>
          </cell>
          <cell r="Z143">
            <v>149868.49753072977</v>
          </cell>
          <cell r="AA143">
            <v>167779.07945603601</v>
          </cell>
        </row>
        <row r="144">
          <cell r="B144" t="str">
            <v>DIFERENÇA DE RECEITA DA SP-270</v>
          </cell>
        </row>
        <row r="145">
          <cell r="B145" t="str">
            <v>Fluxo de Caixa do Fator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-3263.1747</v>
          </cell>
          <cell r="M145">
            <v>-3026.3967000000002</v>
          </cell>
          <cell r="N145">
            <v>-1957.1570999999999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 t="str">
            <v>Somatoria com Projeto Original</v>
          </cell>
          <cell r="F146">
            <v>-2965.2502231429698</v>
          </cell>
          <cell r="G146">
            <v>0.19164958126844359</v>
          </cell>
          <cell r="H146">
            <v>-146068.54176000002</v>
          </cell>
          <cell r="I146">
            <v>-163024.19148499999</v>
          </cell>
          <cell r="J146">
            <v>-95881.515604999979</v>
          </cell>
          <cell r="K146">
            <v>39032.087509999998</v>
          </cell>
          <cell r="L146">
            <v>103263.40156999999</v>
          </cell>
          <cell r="M146">
            <v>103618.26760999997</v>
          </cell>
          <cell r="N146">
            <v>107188.26857499998</v>
          </cell>
          <cell r="O146">
            <v>104084.74404999999</v>
          </cell>
          <cell r="P146">
            <v>100262.04817999998</v>
          </cell>
          <cell r="Q146">
            <v>123874.85308500002</v>
          </cell>
          <cell r="R146">
            <v>101005.17119000001</v>
          </cell>
          <cell r="S146">
            <v>136260.60897500001</v>
          </cell>
          <cell r="T146">
            <v>119240.515145</v>
          </cell>
          <cell r="U146">
            <v>131747.38472</v>
          </cell>
          <cell r="V146">
            <v>121928.21519000002</v>
          </cell>
          <cell r="W146">
            <v>146150.786555</v>
          </cell>
          <cell r="X146">
            <v>152240.71505</v>
          </cell>
          <cell r="Y146">
            <v>147233.66691</v>
          </cell>
          <cell r="Z146">
            <v>147030.22589999999</v>
          </cell>
          <cell r="AA146">
            <v>155787.40448999999</v>
          </cell>
        </row>
        <row r="147">
          <cell r="B147" t="str">
            <v>DIFERENÇA DE RECEITA DA SP-075 X SP-270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-2924.2083000000002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-1208.6874455252214</v>
          </cell>
          <cell r="G149">
            <v>0.19260923388099299</v>
          </cell>
          <cell r="H149">
            <v>-146068.54176000002</v>
          </cell>
          <cell r="I149">
            <v>-163024.19148499999</v>
          </cell>
          <cell r="J149">
            <v>-95881.515604999979</v>
          </cell>
          <cell r="K149">
            <v>39032.087509999998</v>
          </cell>
          <cell r="L149">
            <v>103602.36796999999</v>
          </cell>
          <cell r="M149">
            <v>106644.66430999996</v>
          </cell>
          <cell r="N149">
            <v>109145.42567499998</v>
          </cell>
          <cell r="O149">
            <v>104084.74404999999</v>
          </cell>
          <cell r="P149">
            <v>100262.04817999998</v>
          </cell>
          <cell r="Q149">
            <v>123874.85308500002</v>
          </cell>
          <cell r="R149">
            <v>101005.17119000001</v>
          </cell>
          <cell r="S149">
            <v>136260.60897500001</v>
          </cell>
          <cell r="T149">
            <v>119240.515145</v>
          </cell>
          <cell r="U149">
            <v>131747.38472</v>
          </cell>
          <cell r="V149">
            <v>121928.21519000002</v>
          </cell>
          <cell r="W149">
            <v>146150.786555</v>
          </cell>
          <cell r="X149">
            <v>152240.71505</v>
          </cell>
          <cell r="Y149">
            <v>147233.66691</v>
          </cell>
          <cell r="Z149">
            <v>147030.22589999999</v>
          </cell>
          <cell r="AA149">
            <v>155787.40448999999</v>
          </cell>
        </row>
        <row r="150">
          <cell r="B150" t="str">
            <v>Alteração de ISS-QN</v>
          </cell>
        </row>
        <row r="151">
          <cell r="B151" t="str">
            <v>Fluxo de Caixa do Fator</v>
          </cell>
          <cell r="H151">
            <v>996.31679999999994</v>
          </cell>
          <cell r="I151">
            <v>1107.8671100000001</v>
          </cell>
          <cell r="J151">
            <v>-201.56212999999997</v>
          </cell>
          <cell r="K151">
            <v>-4179.3863000000001</v>
          </cell>
          <cell r="L151">
            <v>-1386.1228000000001</v>
          </cell>
          <cell r="M151">
            <v>-670.15409999999997</v>
          </cell>
          <cell r="N151">
            <v>-4691.1523999999999</v>
          </cell>
          <cell r="O151">
            <v>-4846.1435000000001</v>
          </cell>
          <cell r="P151">
            <v>-4939.9903999999997</v>
          </cell>
          <cell r="Q151">
            <v>-5035.7467999999999</v>
          </cell>
          <cell r="R151">
            <v>-5118.6391999999996</v>
          </cell>
          <cell r="S151">
            <v>-5202.8179999999993</v>
          </cell>
          <cell r="T151">
            <v>-5288.4640999999992</v>
          </cell>
          <cell r="U151">
            <v>-5375.4971000000005</v>
          </cell>
          <cell r="V151">
            <v>-5463.9571999999998</v>
          </cell>
          <cell r="W151">
            <v>-5553.8444</v>
          </cell>
          <cell r="X151">
            <v>-5645.219000000001</v>
          </cell>
          <cell r="Y151">
            <v>-5738.1412999999993</v>
          </cell>
          <cell r="Z151">
            <v>-5832.5509999999995</v>
          </cell>
          <cell r="AA151">
            <v>-5928.5686999999998</v>
          </cell>
        </row>
        <row r="152">
          <cell r="B152" t="str">
            <v>Somatoria com Projeto Original</v>
          </cell>
          <cell r="F152">
            <v>-9731.3297676935636</v>
          </cell>
          <cell r="G152">
            <v>0.18785617026087006</v>
          </cell>
          <cell r="H152">
            <v>-145072.22496000002</v>
          </cell>
          <cell r="I152">
            <v>-161916.324375</v>
          </cell>
          <cell r="J152">
            <v>-96083.077734999984</v>
          </cell>
          <cell r="K152">
            <v>34852.701209999999</v>
          </cell>
          <cell r="L152">
            <v>105140.45346999999</v>
          </cell>
          <cell r="M152">
            <v>105974.51020999996</v>
          </cell>
          <cell r="N152">
            <v>104454.27327499997</v>
          </cell>
          <cell r="O152">
            <v>99238.600549999988</v>
          </cell>
          <cell r="P152">
            <v>95322.057779999988</v>
          </cell>
          <cell r="Q152">
            <v>118839.10628500003</v>
          </cell>
          <cell r="R152">
            <v>95886.531990000003</v>
          </cell>
          <cell r="S152">
            <v>131057.79097500001</v>
          </cell>
          <cell r="T152">
            <v>113952.051045</v>
          </cell>
          <cell r="U152">
            <v>126371.88761999999</v>
          </cell>
          <cell r="V152">
            <v>116464.25799000001</v>
          </cell>
          <cell r="W152">
            <v>140596.942155</v>
          </cell>
          <cell r="X152">
            <v>146595.49604999999</v>
          </cell>
          <cell r="Y152">
            <v>141495.52561000001</v>
          </cell>
          <cell r="Z152">
            <v>141197.67489999998</v>
          </cell>
          <cell r="AA152">
            <v>149858.83578999998</v>
          </cell>
        </row>
        <row r="153">
          <cell r="B153" t="str">
            <v>Majoração da COFINS</v>
          </cell>
        </row>
        <row r="154">
          <cell r="B154" t="str">
            <v>Fluxo de Caixa do Fator</v>
          </cell>
          <cell r="H154">
            <v>-79.242033333333893</v>
          </cell>
          <cell r="I154">
            <v>-603.75040000000001</v>
          </cell>
          <cell r="J154">
            <v>-916.94190000000003</v>
          </cell>
          <cell r="K154">
            <v>-1323.0825</v>
          </cell>
          <cell r="L154">
            <v>-389.28786666666667</v>
          </cell>
          <cell r="M154">
            <v>-150.604833333333</v>
          </cell>
          <cell r="N154">
            <v>-1490.9107999999999</v>
          </cell>
          <cell r="O154">
            <v>-1542.5477000000001</v>
          </cell>
          <cell r="P154">
            <v>-1573.8032000000001</v>
          </cell>
          <cell r="Q154">
            <v>-1605.6952000000001</v>
          </cell>
          <cell r="R154">
            <v>-1633.2992000000002</v>
          </cell>
          <cell r="S154">
            <v>-1661.3319999999999</v>
          </cell>
          <cell r="T154">
            <v>-1689.8539000000001</v>
          </cell>
          <cell r="U154">
            <v>-1718.8380999999999</v>
          </cell>
          <cell r="V154">
            <v>-1748.2980000000002</v>
          </cell>
          <cell r="W154">
            <v>-1778.2336</v>
          </cell>
          <cell r="X154">
            <v>-1808.665</v>
          </cell>
          <cell r="Y154">
            <v>-1839.6123</v>
          </cell>
          <cell r="Z154">
            <v>-1871.0554</v>
          </cell>
          <cell r="AA154">
            <v>-1903.0345</v>
          </cell>
        </row>
        <row r="155">
          <cell r="B155" t="str">
            <v>Somatoria com Projeto Original</v>
          </cell>
          <cell r="F155">
            <v>-4562.4934014118271</v>
          </cell>
          <cell r="G155">
            <v>0.19076783767096686</v>
          </cell>
          <cell r="H155">
            <v>-146147.78379333336</v>
          </cell>
          <cell r="I155">
            <v>-163627.94188499998</v>
          </cell>
          <cell r="J155">
            <v>-96798.457504999984</v>
          </cell>
          <cell r="K155">
            <v>37709.005010000001</v>
          </cell>
          <cell r="L155">
            <v>106137.28840333332</v>
          </cell>
          <cell r="M155">
            <v>106494.05947666663</v>
          </cell>
          <cell r="N155">
            <v>107654.51487499998</v>
          </cell>
          <cell r="O155">
            <v>102542.19635</v>
          </cell>
          <cell r="P155">
            <v>98688.244979999989</v>
          </cell>
          <cell r="Q155">
            <v>122269.15788500002</v>
          </cell>
          <cell r="R155">
            <v>99371.871990000014</v>
          </cell>
          <cell r="S155">
            <v>134599.27697500002</v>
          </cell>
          <cell r="T155">
            <v>117550.661245</v>
          </cell>
          <cell r="U155">
            <v>130028.54662000001</v>
          </cell>
          <cell r="V155">
            <v>120179.91719000002</v>
          </cell>
          <cell r="W155">
            <v>144372.55295499999</v>
          </cell>
          <cell r="X155">
            <v>150432.05004999999</v>
          </cell>
          <cell r="Y155">
            <v>145394.05460999999</v>
          </cell>
          <cell r="Z155">
            <v>145159.17049999998</v>
          </cell>
          <cell r="AA155">
            <v>153884.36998999998</v>
          </cell>
        </row>
        <row r="156">
          <cell r="B156">
            <v>0</v>
          </cell>
        </row>
        <row r="157">
          <cell r="B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0</v>
          </cell>
          <cell r="F158">
            <v>5.5798919494794395E-8</v>
          </cell>
          <cell r="G158">
            <v>0.19327037557252341</v>
          </cell>
          <cell r="H158">
            <v>-146068.54176000002</v>
          </cell>
          <cell r="I158">
            <v>-163024.19148499999</v>
          </cell>
          <cell r="J158">
            <v>-95881.515604999979</v>
          </cell>
          <cell r="K158">
            <v>39032.087509999998</v>
          </cell>
          <cell r="L158">
            <v>106526.57626999999</v>
          </cell>
          <cell r="M158">
            <v>106644.66430999996</v>
          </cell>
          <cell r="N158">
            <v>109145.42567499998</v>
          </cell>
          <cell r="O158">
            <v>104084.74404999999</v>
          </cell>
          <cell r="P158">
            <v>100262.04817999998</v>
          </cell>
          <cell r="Q158">
            <v>123874.85308500002</v>
          </cell>
          <cell r="R158">
            <v>101005.17119000001</v>
          </cell>
          <cell r="S158">
            <v>136260.60897500001</v>
          </cell>
          <cell r="T158">
            <v>119240.515145</v>
          </cell>
          <cell r="U158">
            <v>131747.38472</v>
          </cell>
          <cell r="V158">
            <v>121928.21519000002</v>
          </cell>
          <cell r="W158">
            <v>146150.786555</v>
          </cell>
          <cell r="X158">
            <v>152240.71505</v>
          </cell>
          <cell r="Y158">
            <v>147233.66691</v>
          </cell>
          <cell r="Z158">
            <v>147030.22589999999</v>
          </cell>
          <cell r="AA158">
            <v>155787.40448999999</v>
          </cell>
        </row>
        <row r="159">
          <cell r="B159" t="str">
            <v>DIFERENÇA PELO NÃO INÍCIO DA OPERAÇÃO DAS MARGINAIS - SP 280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-33247.643830000001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-19567.903452309554</v>
          </cell>
          <cell r="G161">
            <v>0.18293804140810907</v>
          </cell>
          <cell r="H161">
            <v>-146068.54176000002</v>
          </cell>
          <cell r="I161">
            <v>-163024.19148499999</v>
          </cell>
          <cell r="J161">
            <v>-129129.15943499998</v>
          </cell>
          <cell r="K161">
            <v>39032.087509999998</v>
          </cell>
          <cell r="L161">
            <v>106526.57626999999</v>
          </cell>
          <cell r="M161">
            <v>106644.66430999996</v>
          </cell>
          <cell r="N161">
            <v>109145.42567499998</v>
          </cell>
          <cell r="O161">
            <v>104084.74404999999</v>
          </cell>
          <cell r="P161">
            <v>100262.04817999998</v>
          </cell>
          <cell r="Q161">
            <v>123874.85308500002</v>
          </cell>
          <cell r="R161">
            <v>101005.17119000001</v>
          </cell>
          <cell r="S161">
            <v>136260.60897500001</v>
          </cell>
          <cell r="T161">
            <v>119240.515145</v>
          </cell>
          <cell r="U161">
            <v>131747.38472</v>
          </cell>
          <cell r="V161">
            <v>121928.21519000002</v>
          </cell>
          <cell r="W161">
            <v>146150.786555</v>
          </cell>
          <cell r="X161">
            <v>152240.71505</v>
          </cell>
          <cell r="Y161">
            <v>147233.66691</v>
          </cell>
          <cell r="Z161">
            <v>147030.22589999999</v>
          </cell>
          <cell r="AA161">
            <v>155787.40448999999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-511.10808647978018</v>
          </cell>
          <cell r="I163">
            <v>-167.77705492051876</v>
          </cell>
          <cell r="J163">
            <v>618.97384530058571</v>
          </cell>
          <cell r="K163">
            <v>2161.2874772078139</v>
          </cell>
          <cell r="L163">
            <v>27667.025176100331</v>
          </cell>
          <cell r="M163">
            <v>31712.880688786256</v>
          </cell>
          <cell r="N163">
            <v>19111.911574356753</v>
          </cell>
          <cell r="O163">
            <v>8427.3983512601189</v>
          </cell>
          <cell r="P163">
            <v>-10824.669053098758</v>
          </cell>
          <cell r="Q163">
            <v>2109.6555196277504</v>
          </cell>
          <cell r="R163">
            <v>17978.916899197615</v>
          </cell>
          <cell r="S163">
            <v>1263.9623038715072</v>
          </cell>
          <cell r="T163">
            <v>-4660.3257340271903</v>
          </cell>
          <cell r="U163">
            <v>-9566.8373873293458</v>
          </cell>
          <cell r="V163">
            <v>-23204.735786401103</v>
          </cell>
          <cell r="W163">
            <v>-33197.511816020931</v>
          </cell>
          <cell r="X163">
            <v>-9470.5231093187831</v>
          </cell>
          <cell r="Y163">
            <v>9107.4668117632591</v>
          </cell>
          <cell r="Z163">
            <v>-901.71930928458914</v>
          </cell>
          <cell r="AA163">
            <v>-6549.9477161736322</v>
          </cell>
        </row>
        <row r="164">
          <cell r="B164" t="str">
            <v>Somatoria com Projeto Original</v>
          </cell>
          <cell r="F164">
            <v>26590.71447300016</v>
          </cell>
          <cell r="G164">
            <v>0.20829608837028563</v>
          </cell>
          <cell r="H164">
            <v>-146579.64984647979</v>
          </cell>
          <cell r="I164">
            <v>-163191.96853992052</v>
          </cell>
          <cell r="J164">
            <v>-95262.541759699394</v>
          </cell>
          <cell r="K164">
            <v>41193.374987207812</v>
          </cell>
          <cell r="L164">
            <v>134193.60144610034</v>
          </cell>
          <cell r="M164">
            <v>138357.54499878621</v>
          </cell>
          <cell r="N164">
            <v>128257.33724935673</v>
          </cell>
          <cell r="O164">
            <v>112512.14240126012</v>
          </cell>
          <cell r="P164">
            <v>89437.379126901229</v>
          </cell>
          <cell r="Q164">
            <v>125984.50860462777</v>
          </cell>
          <cell r="R164">
            <v>118984.08808919763</v>
          </cell>
          <cell r="S164">
            <v>137524.5712788715</v>
          </cell>
          <cell r="T164">
            <v>114580.1894109728</v>
          </cell>
          <cell r="U164">
            <v>122180.54733267066</v>
          </cell>
          <cell r="V164">
            <v>98723.479403598918</v>
          </cell>
          <cell r="W164">
            <v>112953.27473897906</v>
          </cell>
          <cell r="X164">
            <v>142770.19194068122</v>
          </cell>
          <cell r="Y164">
            <v>156341.13372176327</v>
          </cell>
          <cell r="Z164">
            <v>146128.50659071541</v>
          </cell>
          <cell r="AA164">
            <v>149237.45677382636</v>
          </cell>
        </row>
        <row r="165">
          <cell r="B165" t="str">
            <v>REGIME TARIFÁRIO ESPECIAL DAS MARGINAIS DA SP-280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-8178.6143751711525</v>
          </cell>
          <cell r="O166">
            <v>-8798.3715978230102</v>
          </cell>
          <cell r="P166">
            <v>-9383.6817083732221</v>
          </cell>
          <cell r="Q166">
            <v>-9929.9919448196088</v>
          </cell>
          <cell r="R166">
            <v>-10432.449537227483</v>
          </cell>
          <cell r="S166">
            <v>-10745.423023344309</v>
          </cell>
          <cell r="T166">
            <v>-11067.785714044638</v>
          </cell>
          <cell r="U166">
            <v>-11399.819285465977</v>
          </cell>
          <cell r="V166">
            <v>-11741.813864029955</v>
          </cell>
          <cell r="W166">
            <v>-12094.068279950852</v>
          </cell>
          <cell r="X166">
            <v>-12456.890328349382</v>
          </cell>
          <cell r="Y166">
            <v>-12830.597038199863</v>
          </cell>
          <cell r="Z166">
            <v>-13215.514949345858</v>
          </cell>
          <cell r="AA166">
            <v>-13611.980397826233</v>
          </cell>
        </row>
        <row r="167">
          <cell r="B167" t="str">
            <v>Somatoria com Projeto Original</v>
          </cell>
          <cell r="F167">
            <v>-16534.230355471744</v>
          </cell>
          <cell r="G167">
            <v>0.18390646773845529</v>
          </cell>
          <cell r="H167">
            <v>-146068.54176000002</v>
          </cell>
          <cell r="I167">
            <v>-163024.19148499999</v>
          </cell>
          <cell r="J167">
            <v>-95881.515604999979</v>
          </cell>
          <cell r="K167">
            <v>39032.087509999998</v>
          </cell>
          <cell r="L167">
            <v>106526.57626999999</v>
          </cell>
          <cell r="M167">
            <v>106644.66430999996</v>
          </cell>
          <cell r="N167">
            <v>100966.81129982883</v>
          </cell>
          <cell r="O167">
            <v>95286.372452176991</v>
          </cell>
          <cell r="P167">
            <v>90878.366471626767</v>
          </cell>
          <cell r="Q167">
            <v>113944.86114018041</v>
          </cell>
          <cell r="R167">
            <v>90572.721652772525</v>
          </cell>
          <cell r="S167">
            <v>125515.1859516557</v>
          </cell>
          <cell r="T167">
            <v>108172.72943095535</v>
          </cell>
          <cell r="U167">
            <v>120347.56543453403</v>
          </cell>
          <cell r="V167">
            <v>110186.40132597006</v>
          </cell>
          <cell r="W167">
            <v>134056.71827504915</v>
          </cell>
          <cell r="X167">
            <v>139783.82472165063</v>
          </cell>
          <cell r="Y167">
            <v>134403.06987180014</v>
          </cell>
          <cell r="Z167">
            <v>133814.71095065415</v>
          </cell>
          <cell r="AA167">
            <v>142175.42409217375</v>
          </cell>
        </row>
        <row r="168">
          <cell r="B168" t="str">
            <v>DIFERENÇA DE RECEITA DA SP-075 X SP-270 - 2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-769.67909080799984</v>
          </cell>
          <cell r="M169">
            <v>-911.13464840099959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-633.74691018944065</v>
          </cell>
          <cell r="G170">
            <v>0.19292347618797812</v>
          </cell>
          <cell r="H170">
            <v>-146068.54176000002</v>
          </cell>
          <cell r="I170">
            <v>-163024.19148499999</v>
          </cell>
          <cell r="J170">
            <v>-95881.515604999979</v>
          </cell>
          <cell r="K170">
            <v>39032.087509999998</v>
          </cell>
          <cell r="L170">
            <v>105756.89717919199</v>
          </cell>
          <cell r="M170">
            <v>105733.52966159896</v>
          </cell>
          <cell r="N170">
            <v>109145.42567499998</v>
          </cell>
          <cell r="O170">
            <v>104084.74404999999</v>
          </cell>
          <cell r="P170">
            <v>100262.04817999998</v>
          </cell>
          <cell r="Q170">
            <v>123874.85308500002</v>
          </cell>
          <cell r="R170">
            <v>101005.17119000001</v>
          </cell>
          <cell r="S170">
            <v>136260.60897500001</v>
          </cell>
          <cell r="T170">
            <v>119240.515145</v>
          </cell>
          <cell r="U170">
            <v>131747.38472</v>
          </cell>
          <cell r="V170">
            <v>121928.21519000002</v>
          </cell>
          <cell r="W170">
            <v>146150.786555</v>
          </cell>
          <cell r="X170">
            <v>152240.71505</v>
          </cell>
          <cell r="Y170">
            <v>147233.66691</v>
          </cell>
          <cell r="Z170">
            <v>147030.22589999999</v>
          </cell>
          <cell r="AA170">
            <v>155787.40448999999</v>
          </cell>
        </row>
        <row r="171">
          <cell r="B171" t="str">
            <v>DIFERENÇA DE RECEITA PELA POSTERGAÇÃO DA DUPLICAÇÃO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-304.63454957400012</v>
          </cell>
          <cell r="M172">
            <v>-624.8313331979997</v>
          </cell>
          <cell r="N172">
            <v>-1738.5499235070001</v>
          </cell>
          <cell r="O172">
            <v>-3698.5593759149997</v>
          </cell>
          <cell r="P172">
            <v>-3802.0952919750002</v>
          </cell>
          <cell r="Q172">
            <v>-3908.560388673</v>
          </cell>
          <cell r="R172">
            <v>-3978.9340067759999</v>
          </cell>
          <cell r="S172">
            <v>-4050.607299321</v>
          </cell>
          <cell r="T172">
            <v>-4123.5963672119997</v>
          </cell>
          <cell r="U172">
            <v>-4197.9228756359998</v>
          </cell>
          <cell r="V172">
            <v>-4273.6293262440004</v>
          </cell>
          <cell r="W172">
            <v>-4350.6999732989998</v>
          </cell>
          <cell r="X172">
            <v>-2583.7020314122501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 t="str">
            <v>Somatoria com Projeto Original</v>
          </cell>
          <cell r="F173">
            <v>-5701.1889491448674</v>
          </cell>
          <cell r="G173">
            <v>0.19012072224241236</v>
          </cell>
          <cell r="H173">
            <v>-146068.54176000002</v>
          </cell>
          <cell r="I173">
            <v>-163024.19148499999</v>
          </cell>
          <cell r="J173">
            <v>-95881.515604999979</v>
          </cell>
          <cell r="K173">
            <v>39032.087509999998</v>
          </cell>
          <cell r="L173">
            <v>106221.941720426</v>
          </cell>
          <cell r="M173">
            <v>106019.83297680196</v>
          </cell>
          <cell r="N173">
            <v>107406.87575149297</v>
          </cell>
          <cell r="O173">
            <v>100386.184674085</v>
          </cell>
          <cell r="P173">
            <v>96459.952888024985</v>
          </cell>
          <cell r="Q173">
            <v>119966.29269632703</v>
          </cell>
          <cell r="R173">
            <v>97026.237183224002</v>
          </cell>
          <cell r="S173">
            <v>132210.001675679</v>
          </cell>
          <cell r="T173">
            <v>115116.918777788</v>
          </cell>
          <cell r="U173">
            <v>127549.46184436401</v>
          </cell>
          <cell r="V173">
            <v>117654.58586375602</v>
          </cell>
          <cell r="W173">
            <v>141800.08658170101</v>
          </cell>
          <cell r="X173">
            <v>149657.01301858775</v>
          </cell>
          <cell r="Y173">
            <v>147233.66691</v>
          </cell>
          <cell r="Z173">
            <v>147030.22589999999</v>
          </cell>
          <cell r="AA173">
            <v>155787.40448999999</v>
          </cell>
        </row>
        <row r="174">
          <cell r="B174" t="str">
            <v>DIFERENÇA DE IGPM 2003 - RECEITA REAL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-1986.205331559705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-688.00404272528317</v>
          </cell>
          <cell r="G176">
            <v>0.19289373267658125</v>
          </cell>
          <cell r="H176">
            <v>-146068.54176000002</v>
          </cell>
          <cell r="I176">
            <v>-163024.19148499999</v>
          </cell>
          <cell r="J176">
            <v>-95881.515604999979</v>
          </cell>
          <cell r="K176">
            <v>39032.087509999998</v>
          </cell>
          <cell r="L176">
            <v>106526.57626999999</v>
          </cell>
          <cell r="M176">
            <v>104658.45897844026</v>
          </cell>
          <cell r="N176">
            <v>109145.42567499998</v>
          </cell>
          <cell r="O176">
            <v>104084.74404999999</v>
          </cell>
          <cell r="P176">
            <v>100262.04817999998</v>
          </cell>
          <cell r="Q176">
            <v>123874.85308500002</v>
          </cell>
          <cell r="R176">
            <v>101005.17119000001</v>
          </cell>
          <cell r="S176">
            <v>136260.60897500001</v>
          </cell>
          <cell r="T176">
            <v>119240.515145</v>
          </cell>
          <cell r="U176">
            <v>131747.38472</v>
          </cell>
          <cell r="V176">
            <v>121928.21519000002</v>
          </cell>
          <cell r="W176">
            <v>146150.786555</v>
          </cell>
          <cell r="X176">
            <v>152240.71505</v>
          </cell>
          <cell r="Y176">
            <v>147233.66691</v>
          </cell>
          <cell r="Z176">
            <v>147030.22589999999</v>
          </cell>
          <cell r="AA176">
            <v>155787.40448999999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5.5798919494794395E-8</v>
          </cell>
          <cell r="G179">
            <v>0.19327037557252341</v>
          </cell>
          <cell r="H179">
            <v>-146068.54176000002</v>
          </cell>
          <cell r="I179">
            <v>-163024.19148499999</v>
          </cell>
          <cell r="J179">
            <v>-95881.515604999979</v>
          </cell>
          <cell r="K179">
            <v>39032.087509999998</v>
          </cell>
          <cell r="L179">
            <v>106526.57626999999</v>
          </cell>
          <cell r="M179">
            <v>106644.66430999996</v>
          </cell>
          <cell r="N179">
            <v>109145.42567499998</v>
          </cell>
          <cell r="O179">
            <v>104084.74404999999</v>
          </cell>
          <cell r="P179">
            <v>100262.04817999998</v>
          </cell>
          <cell r="Q179">
            <v>123874.85308500002</v>
          </cell>
          <cell r="R179">
            <v>101005.17119000001</v>
          </cell>
          <cell r="S179">
            <v>136260.60897500001</v>
          </cell>
          <cell r="T179">
            <v>119240.515145</v>
          </cell>
          <cell r="U179">
            <v>131747.38472</v>
          </cell>
          <cell r="V179">
            <v>121928.21519000002</v>
          </cell>
          <cell r="W179">
            <v>146150.786555</v>
          </cell>
          <cell r="X179">
            <v>152240.71505</v>
          </cell>
          <cell r="Y179">
            <v>147233.66691</v>
          </cell>
          <cell r="Z179">
            <v>147030.22589999999</v>
          </cell>
          <cell r="AA179">
            <v>155787.40448999999</v>
          </cell>
        </row>
        <row r="180">
          <cell r="B180" t="str">
            <v>5ª Adequação - Investimentos</v>
          </cell>
        </row>
        <row r="181">
          <cell r="B181" t="str">
            <v>Fluxo de Caixa do Fator</v>
          </cell>
          <cell r="H181">
            <v>-4.7545707411700278E-3</v>
          </cell>
          <cell r="I181">
            <v>-4.3047690141975181E-2</v>
          </cell>
          <cell r="J181">
            <v>1.2799929911125218E-2</v>
          </cell>
          <cell r="K181">
            <v>-8.8630168811505428E-3</v>
          </cell>
          <cell r="L181">
            <v>-1.6817437248732858E-2</v>
          </cell>
          <cell r="M181">
            <v>49.132733959264968</v>
          </cell>
          <cell r="N181">
            <v>427.42931750932394</v>
          </cell>
          <cell r="O181">
            <v>-1020.9408521737435</v>
          </cell>
          <cell r="P181">
            <v>-24841.842011920169</v>
          </cell>
          <cell r="Q181">
            <v>281.02712509579931</v>
          </cell>
          <cell r="R181">
            <v>12737.234363257021</v>
          </cell>
          <cell r="S181">
            <v>1096.4040134913676</v>
          </cell>
          <cell r="T181">
            <v>4660.7451778745108</v>
          </cell>
          <cell r="U181">
            <v>-324.98927756876861</v>
          </cell>
          <cell r="V181">
            <v>3724.3490021469506</v>
          </cell>
          <cell r="W181">
            <v>12213.988464310578</v>
          </cell>
          <cell r="X181">
            <v>218.38289198839925</v>
          </cell>
          <cell r="Y181">
            <v>-1972.5952578898077</v>
          </cell>
          <cell r="Z181">
            <v>-9043.6600218135482</v>
          </cell>
          <cell r="AA181">
            <v>-1678.9002256918711</v>
          </cell>
        </row>
        <row r="182">
          <cell r="B182" t="str">
            <v>Somatoria com Projeto Original</v>
          </cell>
          <cell r="F182">
            <v>-2176.5888463964843</v>
          </cell>
          <cell r="G182">
            <v>0.19208059764202703</v>
          </cell>
          <cell r="H182">
            <v>-146068.54651457077</v>
          </cell>
          <cell r="I182">
            <v>-163024.23453269014</v>
          </cell>
          <cell r="J182">
            <v>-95881.502805070064</v>
          </cell>
          <cell r="K182">
            <v>39032.078646983115</v>
          </cell>
          <cell r="L182">
            <v>106526.55945256274</v>
          </cell>
          <cell r="M182">
            <v>106693.79704395923</v>
          </cell>
          <cell r="N182">
            <v>109572.8549925093</v>
          </cell>
          <cell r="O182">
            <v>103063.80319782624</v>
          </cell>
          <cell r="P182">
            <v>75420.206168079807</v>
          </cell>
          <cell r="Q182">
            <v>124155.88021009583</v>
          </cell>
          <cell r="R182">
            <v>113742.40555325703</v>
          </cell>
          <cell r="S182">
            <v>137357.01298849139</v>
          </cell>
          <cell r="T182">
            <v>123901.26032287451</v>
          </cell>
          <cell r="U182">
            <v>131422.39544243124</v>
          </cell>
          <cell r="V182">
            <v>125652.56419214697</v>
          </cell>
          <cell r="W182">
            <v>158364.77501931059</v>
          </cell>
          <cell r="X182">
            <v>152459.09794198841</v>
          </cell>
          <cell r="Y182">
            <v>145261.0716521102</v>
          </cell>
          <cell r="Z182">
            <v>137986.56587818643</v>
          </cell>
          <cell r="AA182">
            <v>154108.50426430811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72880.728656972409</v>
          </cell>
          <cell r="I184">
            <v>43182.938420708902</v>
          </cell>
          <cell r="J184">
            <v>-26867.98145911465</v>
          </cell>
          <cell r="K184">
            <v>-54253.799452250947</v>
          </cell>
          <cell r="L184">
            <v>-27590.204907618056</v>
          </cell>
          <cell r="M184">
            <v>-23824.962238788314</v>
          </cell>
          <cell r="N184">
            <v>-23668.337725492824</v>
          </cell>
          <cell r="O184">
            <v>-20585.649678384096</v>
          </cell>
          <cell r="P184">
            <v>-43166.356379822537</v>
          </cell>
          <cell r="Q184">
            <v>-31071.171246849914</v>
          </cell>
          <cell r="R184">
            <v>8874.2479573345008</v>
          </cell>
          <cell r="S184">
            <v>-20685.449558033983</v>
          </cell>
          <cell r="T184">
            <v>-21037.716278085281</v>
          </cell>
          <cell r="U184">
            <v>-19007.183132768459</v>
          </cell>
          <cell r="V184">
            <v>-20547.224159948881</v>
          </cell>
          <cell r="W184">
            <v>-47518.715111280973</v>
          </cell>
          <cell r="X184">
            <v>-29488.701121455644</v>
          </cell>
          <cell r="Y184">
            <v>-17280.376560492896</v>
          </cell>
          <cell r="Z184">
            <v>-26827.066549714225</v>
          </cell>
          <cell r="AA184">
            <v>-18750.694073655719</v>
          </cell>
        </row>
        <row r="185">
          <cell r="B185" t="str">
            <v>Somatoria com Projeto Original</v>
          </cell>
          <cell r="F185">
            <v>-9666.8082702298179</v>
          </cell>
          <cell r="G185">
            <v>0.18645436637078908</v>
          </cell>
          <cell r="H185">
            <v>-73187.813103027613</v>
          </cell>
          <cell r="I185">
            <v>-119841.25306429109</v>
          </cell>
          <cell r="J185">
            <v>-122749.49706411464</v>
          </cell>
          <cell r="K185">
            <v>-15221.71194225095</v>
          </cell>
          <cell r="L185">
            <v>78936.371362381935</v>
          </cell>
          <cell r="M185">
            <v>82819.70207121165</v>
          </cell>
          <cell r="N185">
            <v>85477.087949507157</v>
          </cell>
          <cell r="O185">
            <v>83499.094371615894</v>
          </cell>
          <cell r="P185">
            <v>57095.691800177447</v>
          </cell>
          <cell r="Q185">
            <v>92803.681838150107</v>
          </cell>
          <cell r="R185">
            <v>109879.41914733451</v>
          </cell>
          <cell r="S185">
            <v>115575.15941696602</v>
          </cell>
          <cell r="T185">
            <v>98202.798866914716</v>
          </cell>
          <cell r="U185">
            <v>112740.20158723154</v>
          </cell>
          <cell r="V185">
            <v>101380.99103005114</v>
          </cell>
          <cell r="W185">
            <v>98632.071443719033</v>
          </cell>
          <cell r="X185">
            <v>122752.01392854436</v>
          </cell>
          <cell r="Y185">
            <v>129953.29034950711</v>
          </cell>
          <cell r="Z185">
            <v>120203.15935028577</v>
          </cell>
          <cell r="AA185">
            <v>137036.71041634426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74352</v>
          </cell>
          <cell r="H191">
            <v>99547</v>
          </cell>
          <cell r="I191">
            <v>106637</v>
          </cell>
          <cell r="J191">
            <v>220998</v>
          </cell>
          <cell r="K191">
            <v>229501.11239999998</v>
          </cell>
          <cell r="L191">
            <v>234830.83349270842</v>
          </cell>
          <cell r="M191">
            <v>230516.41174760429</v>
          </cell>
          <cell r="N191">
            <v>233540.70425958713</v>
          </cell>
          <cell r="O191">
            <v>237029.27272684977</v>
          </cell>
          <cell r="P191">
            <v>240676.75116454266</v>
          </cell>
          <cell r="Q191">
            <v>243822.58230852691</v>
          </cell>
          <cell r="R191">
            <v>247362.97268178276</v>
          </cell>
          <cell r="S191">
            <v>250958.19439623621</v>
          </cell>
          <cell r="T191">
            <v>254603.73247612332</v>
          </cell>
          <cell r="U191">
            <v>258301.02239440699</v>
          </cell>
          <cell r="V191">
            <v>262049.58324223923</v>
          </cell>
          <cell r="W191">
            <v>268969.46703550639</v>
          </cell>
          <cell r="X191">
            <v>277327.56110807159</v>
          </cell>
          <cell r="Y191">
            <v>281375.84794131375</v>
          </cell>
          <cell r="Z191">
            <v>285484.52337955317</v>
          </cell>
          <cell r="AA191">
            <v>4537884.5727550527</v>
          </cell>
        </row>
        <row r="192">
          <cell r="B192" t="str">
            <v>1.1 - Operacionais    (1.1.1 + 1.1.2)</v>
          </cell>
          <cell r="G192">
            <v>74352</v>
          </cell>
          <cell r="H192">
            <v>99547</v>
          </cell>
          <cell r="I192">
            <v>106637</v>
          </cell>
          <cell r="J192">
            <v>220998</v>
          </cell>
          <cell r="K192">
            <v>229501.11239999998</v>
          </cell>
          <cell r="L192">
            <v>234830.83349270842</v>
          </cell>
          <cell r="M192">
            <v>230516.41174760429</v>
          </cell>
          <cell r="N192">
            <v>233540.70425958713</v>
          </cell>
          <cell r="O192">
            <v>237029.27272684977</v>
          </cell>
          <cell r="P192">
            <v>240676.75116454266</v>
          </cell>
          <cell r="Q192">
            <v>243822.58230852691</v>
          </cell>
          <cell r="R192">
            <v>247362.97268178276</v>
          </cell>
          <cell r="S192">
            <v>250958.19439623621</v>
          </cell>
          <cell r="T192">
            <v>254603.73247612332</v>
          </cell>
          <cell r="U192">
            <v>258301.02239440699</v>
          </cell>
          <cell r="V192">
            <v>262049.58324223923</v>
          </cell>
          <cell r="W192">
            <v>268969.46703550639</v>
          </cell>
          <cell r="X192">
            <v>277327.56110807159</v>
          </cell>
          <cell r="Y192">
            <v>281375.84794131375</v>
          </cell>
          <cell r="Z192">
            <v>285484.52337955317</v>
          </cell>
          <cell r="AA192">
            <v>4537884.5727550527</v>
          </cell>
        </row>
        <row r="193">
          <cell r="B193" t="str">
            <v>1.1.1 - Receitas de  Pedágios    (Transp. Qd.2.1.1.2)</v>
          </cell>
          <cell r="G193">
            <v>73430</v>
          </cell>
          <cell r="H193">
            <v>96402</v>
          </cell>
          <cell r="I193">
            <v>98799</v>
          </cell>
          <cell r="J193">
            <v>213157</v>
          </cell>
          <cell r="K193">
            <v>221357.11239999998</v>
          </cell>
          <cell r="L193">
            <v>226683.83349270842</v>
          </cell>
          <cell r="M193">
            <v>222366.41174760429</v>
          </cell>
          <cell r="N193">
            <v>225387.70425958713</v>
          </cell>
          <cell r="O193">
            <v>228873.27272684977</v>
          </cell>
          <cell r="P193">
            <v>232517.75116454266</v>
          </cell>
          <cell r="Q193">
            <v>235660.58230852691</v>
          </cell>
          <cell r="R193">
            <v>239197.97268178276</v>
          </cell>
          <cell r="S193">
            <v>242790.19439623621</v>
          </cell>
          <cell r="T193">
            <v>246432.73247612332</v>
          </cell>
          <cell r="U193">
            <v>250127.02239440699</v>
          </cell>
          <cell r="V193">
            <v>253872.58324223923</v>
          </cell>
          <cell r="W193">
            <v>260789.46703550639</v>
          </cell>
          <cell r="X193">
            <v>269144.56110807159</v>
          </cell>
          <cell r="Y193">
            <v>273189.84794131375</v>
          </cell>
          <cell r="Z193">
            <v>277295.52337955317</v>
          </cell>
          <cell r="AA193">
            <v>4387474.5727550527</v>
          </cell>
        </row>
        <row r="194">
          <cell r="B194" t="str">
            <v>1.1.2 - Outras Receitas Operacionais    (calculado 2.1.2.)</v>
          </cell>
          <cell r="G194">
            <v>922</v>
          </cell>
          <cell r="H194">
            <v>3145</v>
          </cell>
          <cell r="I194">
            <v>7838</v>
          </cell>
          <cell r="J194">
            <v>7841</v>
          </cell>
          <cell r="K194">
            <v>8144</v>
          </cell>
          <cell r="L194">
            <v>8147.0000000000009</v>
          </cell>
          <cell r="M194">
            <v>8150</v>
          </cell>
          <cell r="N194">
            <v>8153</v>
          </cell>
          <cell r="O194">
            <v>8156</v>
          </cell>
          <cell r="P194">
            <v>8159</v>
          </cell>
          <cell r="Q194">
            <v>8162</v>
          </cell>
          <cell r="R194">
            <v>8165</v>
          </cell>
          <cell r="S194">
            <v>8168</v>
          </cell>
          <cell r="T194">
            <v>8170.9999999999991</v>
          </cell>
          <cell r="U194">
            <v>8174</v>
          </cell>
          <cell r="V194">
            <v>8177</v>
          </cell>
          <cell r="W194">
            <v>8180</v>
          </cell>
          <cell r="X194">
            <v>8183</v>
          </cell>
          <cell r="Y194">
            <v>8186.0000000000009</v>
          </cell>
          <cell r="Z194">
            <v>8189</v>
          </cell>
          <cell r="AA194">
            <v>150410</v>
          </cell>
        </row>
        <row r="195">
          <cell r="B195" t="str">
            <v>2 -  DEDUÇÕES DA RECEITA    (2.1)</v>
          </cell>
          <cell r="G195">
            <v>3457.3679999999999</v>
          </cell>
          <cell r="H195">
            <v>4628.9354999999996</v>
          </cell>
          <cell r="I195">
            <v>4958.6204999999991</v>
          </cell>
          <cell r="J195">
            <v>10276.406999999999</v>
          </cell>
          <cell r="K195">
            <v>10671.801726600001</v>
          </cell>
          <cell r="L195">
            <v>11063.396787475691</v>
          </cell>
          <cell r="M195">
            <v>19190.083929921766</v>
          </cell>
          <cell r="N195">
            <v>19875.150918454288</v>
          </cell>
          <cell r="O195">
            <v>20176.792090872506</v>
          </cell>
          <cell r="P195">
            <v>20492.178975732942</v>
          </cell>
          <cell r="Q195">
            <v>20764.173369687582</v>
          </cell>
          <cell r="R195">
            <v>21070.297136974208</v>
          </cell>
          <cell r="S195">
            <v>21381.163815274434</v>
          </cell>
          <cell r="T195">
            <v>21696.382859184665</v>
          </cell>
          <cell r="U195">
            <v>22016.078437116201</v>
          </cell>
          <cell r="V195">
            <v>22340.208950453693</v>
          </cell>
          <cell r="W195">
            <v>22938.658898571306</v>
          </cell>
          <cell r="X195">
            <v>23661.514035848195</v>
          </cell>
          <cell r="Y195">
            <v>24011.570846923642</v>
          </cell>
          <cell r="Z195">
            <v>24366.851272331354</v>
          </cell>
          <cell r="AA195">
            <v>349037.6350514224</v>
          </cell>
        </row>
        <row r="196">
          <cell r="B196" t="str">
            <v>2.1 - Tributos sobre Faturamento    (2.1.1+ .... + 2.1.4)</v>
          </cell>
          <cell r="G196">
            <v>3457.3679999999999</v>
          </cell>
          <cell r="H196">
            <v>4628.9354999999996</v>
          </cell>
          <cell r="I196">
            <v>4958.6204999999991</v>
          </cell>
          <cell r="J196">
            <v>10276.406999999999</v>
          </cell>
          <cell r="K196">
            <v>10671.801726600001</v>
          </cell>
          <cell r="L196">
            <v>11063.396787475691</v>
          </cell>
          <cell r="M196">
            <v>19190.083929921766</v>
          </cell>
          <cell r="N196">
            <v>19875.150918454288</v>
          </cell>
          <cell r="O196">
            <v>20176.792090872506</v>
          </cell>
          <cell r="P196">
            <v>20492.178975732942</v>
          </cell>
          <cell r="Q196">
            <v>20764.173369687582</v>
          </cell>
          <cell r="R196">
            <v>21070.297136974208</v>
          </cell>
          <cell r="S196">
            <v>21381.163815274434</v>
          </cell>
          <cell r="T196">
            <v>21696.382859184665</v>
          </cell>
          <cell r="U196">
            <v>22016.078437116201</v>
          </cell>
          <cell r="V196">
            <v>22340.208950453693</v>
          </cell>
          <cell r="W196">
            <v>22938.658898571306</v>
          </cell>
          <cell r="X196">
            <v>23661.514035848195</v>
          </cell>
          <cell r="Y196">
            <v>24011.570846923642</v>
          </cell>
          <cell r="Z196">
            <v>24366.851272331354</v>
          </cell>
          <cell r="AA196">
            <v>349037.6350514224</v>
          </cell>
        </row>
        <row r="197">
          <cell r="B197" t="str">
            <v>2.1.1 - I.S.S    (transp. Qd  1.3.)</v>
          </cell>
          <cell r="G197">
            <v>1487.04</v>
          </cell>
          <cell r="H197">
            <v>1990.94</v>
          </cell>
          <cell r="I197">
            <v>2132.7399999999998</v>
          </cell>
          <cell r="J197">
            <v>4419.96</v>
          </cell>
          <cell r="K197">
            <v>4590.0222480000002</v>
          </cell>
          <cell r="L197">
            <v>4804.4389424027304</v>
          </cell>
          <cell r="M197">
            <v>11003.362572695711</v>
          </cell>
          <cell r="N197">
            <v>11432.445212979357</v>
          </cell>
          <cell r="O197">
            <v>11606.78363634249</v>
          </cell>
          <cell r="P197">
            <v>11789.067558227134</v>
          </cell>
          <cell r="Q197">
            <v>11946.269115426347</v>
          </cell>
          <cell r="R197">
            <v>12123.198634089138</v>
          </cell>
          <cell r="S197">
            <v>12302.869719811812</v>
          </cell>
          <cell r="T197">
            <v>12485.056623806166</v>
          </cell>
          <cell r="U197">
            <v>12669.831119720349</v>
          </cell>
          <cell r="V197">
            <v>12857.169162111961</v>
          </cell>
          <cell r="W197">
            <v>13203.073351775321</v>
          </cell>
          <cell r="X197">
            <v>13620.888055403582</v>
          </cell>
          <cell r="Y197">
            <v>13823.212397065688</v>
          </cell>
          <cell r="Z197">
            <v>14028.55616897766</v>
          </cell>
          <cell r="AA197">
            <v>194316.92451883544</v>
          </cell>
        </row>
        <row r="198">
          <cell r="B198" t="str">
            <v>2.1.2 - Cofins    (transp. Qd 1.3.)</v>
          </cell>
          <cell r="G198">
            <v>1487.04</v>
          </cell>
          <cell r="H198">
            <v>1990.94</v>
          </cell>
          <cell r="I198">
            <v>2132.7399999999998</v>
          </cell>
          <cell r="J198">
            <v>4419.96</v>
          </cell>
          <cell r="K198">
            <v>4590.0222480000002</v>
          </cell>
          <cell r="L198">
            <v>4732.557427370356</v>
          </cell>
          <cell r="M198">
            <v>6741.3396808666266</v>
          </cell>
          <cell r="N198">
            <v>6924.6911277876143</v>
          </cell>
          <cell r="O198">
            <v>7029.3181818054927</v>
          </cell>
          <cell r="P198">
            <v>7138.7125349362805</v>
          </cell>
          <cell r="Q198">
            <v>7233.0574692558084</v>
          </cell>
          <cell r="R198">
            <v>7339.2391804534827</v>
          </cell>
          <cell r="S198">
            <v>7447.0658318870856</v>
          </cell>
          <cell r="T198">
            <v>7556.401974283699</v>
          </cell>
          <cell r="U198">
            <v>7667.2906718322083</v>
          </cell>
          <cell r="V198">
            <v>7779.7174972671764</v>
          </cell>
          <cell r="W198">
            <v>7987.2840110651914</v>
          </cell>
          <cell r="X198">
            <v>8237.9968332421486</v>
          </cell>
          <cell r="Y198">
            <v>8359.4154382394117</v>
          </cell>
          <cell r="Z198">
            <v>8482.6457013865966</v>
          </cell>
          <cell r="AA198">
            <v>125277.43580967917</v>
          </cell>
        </row>
        <row r="199">
          <cell r="B199" t="str">
            <v>2.1.3 - Pis / Pasep    (transp. Qd 1.3.)</v>
          </cell>
          <cell r="G199">
            <v>483.28799999999995</v>
          </cell>
          <cell r="H199">
            <v>647.05549999999994</v>
          </cell>
          <cell r="I199">
            <v>693.14049999999997</v>
          </cell>
          <cell r="J199">
            <v>1436.4869999999999</v>
          </cell>
          <cell r="K199">
            <v>1491.7572306</v>
          </cell>
          <cell r="L199">
            <v>1526.400417702605</v>
          </cell>
          <cell r="M199">
            <v>1445.381676359428</v>
          </cell>
          <cell r="N199">
            <v>1518.0145776873164</v>
          </cell>
          <cell r="O199">
            <v>1540.6902727245233</v>
          </cell>
          <cell r="P199">
            <v>1564.3988825695271</v>
          </cell>
          <cell r="Q199">
            <v>1584.8467850054251</v>
          </cell>
          <cell r="R199">
            <v>1607.8593224315878</v>
          </cell>
          <cell r="S199">
            <v>1631.2282635755355</v>
          </cell>
          <cell r="T199">
            <v>1654.9242610948011</v>
          </cell>
          <cell r="U199">
            <v>1678.9566455636455</v>
          </cell>
          <cell r="V199">
            <v>1703.3222910745549</v>
          </cell>
          <cell r="W199">
            <v>1748.3015357307916</v>
          </cell>
          <cell r="X199">
            <v>1802.629147202465</v>
          </cell>
          <cell r="Y199">
            <v>1828.9430116185392</v>
          </cell>
          <cell r="Z199">
            <v>1855.6494019670954</v>
          </cell>
          <cell r="AA199">
            <v>29443.274722907838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70894.631999999998</v>
          </cell>
          <cell r="H201">
            <v>94918.064500000008</v>
          </cell>
          <cell r="I201">
            <v>101678.3795</v>
          </cell>
          <cell r="J201">
            <v>210721.59299999999</v>
          </cell>
          <cell r="K201">
            <v>218829.31067339997</v>
          </cell>
          <cell r="L201">
            <v>223767.43670523274</v>
          </cell>
          <cell r="M201">
            <v>211326.32781768253</v>
          </cell>
          <cell r="N201">
            <v>213665.55334113285</v>
          </cell>
          <cell r="O201">
            <v>216852.48063597726</v>
          </cell>
          <cell r="P201">
            <v>220184.57218880972</v>
          </cell>
          <cell r="Q201">
            <v>223058.40893883933</v>
          </cell>
          <cell r="R201">
            <v>226292.67554480856</v>
          </cell>
          <cell r="S201">
            <v>229577.03058096179</v>
          </cell>
          <cell r="T201">
            <v>232907.34961693865</v>
          </cell>
          <cell r="U201">
            <v>236284.94395729079</v>
          </cell>
          <cell r="V201">
            <v>239709.37429178553</v>
          </cell>
          <cell r="W201">
            <v>246030.80813693508</v>
          </cell>
          <cell r="X201">
            <v>253666.04707222339</v>
          </cell>
          <cell r="Y201">
            <v>257364.27709439013</v>
          </cell>
          <cell r="Z201">
            <v>261117.67210722182</v>
          </cell>
          <cell r="AA201">
            <v>4188846.9377036304</v>
          </cell>
        </row>
        <row r="202">
          <cell r="B202" t="str">
            <v>4 -  DESPESAS    (4.1)</v>
          </cell>
          <cell r="G202">
            <v>56958.214179615381</v>
          </cell>
          <cell r="H202">
            <v>78419.906818825373</v>
          </cell>
          <cell r="I202">
            <v>89364.985024705675</v>
          </cell>
          <cell r="J202">
            <v>101777.0051740217</v>
          </cell>
          <cell r="K202">
            <v>106500.71432268093</v>
          </cell>
          <cell r="L202">
            <v>108759.88472509553</v>
          </cell>
          <cell r="M202">
            <v>104284.7709688094</v>
          </cell>
          <cell r="N202">
            <v>101727.72783768243</v>
          </cell>
          <cell r="O202">
            <v>105144.03123900748</v>
          </cell>
          <cell r="P202">
            <v>108712.23716354033</v>
          </cell>
          <cell r="Q202">
            <v>119029.31275247855</v>
          </cell>
          <cell r="R202">
            <v>119113.69745930994</v>
          </cell>
          <cell r="S202">
            <v>119047.71608359212</v>
          </cell>
          <cell r="T202">
            <v>120652.59866587407</v>
          </cell>
          <cell r="U202">
            <v>125257.38797551821</v>
          </cell>
          <cell r="V202">
            <v>137025.23193219703</v>
          </cell>
          <cell r="W202">
            <v>147601.54451624458</v>
          </cell>
          <cell r="X202">
            <v>152614.86723866261</v>
          </cell>
          <cell r="Y202">
            <v>162776.11761464371</v>
          </cell>
          <cell r="Z202">
            <v>190844.88185366627</v>
          </cell>
          <cell r="AA202">
            <v>2355612.8335461714</v>
          </cell>
        </row>
        <row r="203">
          <cell r="B203" t="str">
            <v>4.1 - Operacionais    (4.1.1+ .... + 4.1.10)</v>
          </cell>
          <cell r="G203">
            <v>56958.214179615381</v>
          </cell>
          <cell r="H203">
            <v>78419.906818825373</v>
          </cell>
          <cell r="I203">
            <v>89364.985024705675</v>
          </cell>
          <cell r="J203">
            <v>101777.0051740217</v>
          </cell>
          <cell r="K203">
            <v>106500.71432268093</v>
          </cell>
          <cell r="L203">
            <v>108759.88472509553</v>
          </cell>
          <cell r="M203">
            <v>104284.7709688094</v>
          </cell>
          <cell r="N203">
            <v>101727.72783768243</v>
          </cell>
          <cell r="O203">
            <v>105144.03123900748</v>
          </cell>
          <cell r="P203">
            <v>108712.23716354033</v>
          </cell>
          <cell r="Q203">
            <v>119029.31275247855</v>
          </cell>
          <cell r="R203">
            <v>119113.69745930994</v>
          </cell>
          <cell r="S203">
            <v>119047.71608359212</v>
          </cell>
          <cell r="T203">
            <v>120652.59866587407</v>
          </cell>
          <cell r="U203">
            <v>125257.38797551821</v>
          </cell>
          <cell r="V203">
            <v>137025.23193219703</v>
          </cell>
          <cell r="W203">
            <v>147601.54451624458</v>
          </cell>
          <cell r="X203">
            <v>152614.86723866261</v>
          </cell>
          <cell r="Y203">
            <v>162776.11761464371</v>
          </cell>
          <cell r="Z203">
            <v>190844.88185366627</v>
          </cell>
          <cell r="AA203">
            <v>2355612.8335461714</v>
          </cell>
        </row>
        <row r="204">
          <cell r="B204" t="str">
            <v>4.1.1  -  Pessoal e Administradores    (Transp. Qd. 1.3.)</v>
          </cell>
          <cell r="G204">
            <v>20034</v>
          </cell>
          <cell r="H204">
            <v>27971</v>
          </cell>
          <cell r="I204">
            <v>31249</v>
          </cell>
          <cell r="J204">
            <v>34297</v>
          </cell>
          <cell r="K204">
            <v>34048</v>
          </cell>
          <cell r="L204">
            <v>34047</v>
          </cell>
          <cell r="M204">
            <v>34048</v>
          </cell>
          <cell r="N204">
            <v>34047</v>
          </cell>
          <cell r="O204">
            <v>34048</v>
          </cell>
          <cell r="P204">
            <v>34047</v>
          </cell>
          <cell r="Q204">
            <v>34048</v>
          </cell>
          <cell r="R204">
            <v>34047</v>
          </cell>
          <cell r="S204">
            <v>34048</v>
          </cell>
          <cell r="T204">
            <v>34047</v>
          </cell>
          <cell r="U204">
            <v>34048</v>
          </cell>
          <cell r="V204">
            <v>34047</v>
          </cell>
          <cell r="W204">
            <v>34047</v>
          </cell>
          <cell r="X204">
            <v>34047</v>
          </cell>
          <cell r="Y204">
            <v>34047</v>
          </cell>
          <cell r="Z204">
            <v>34047</v>
          </cell>
          <cell r="AA204">
            <v>658309</v>
          </cell>
        </row>
        <row r="205">
          <cell r="B205" t="str">
            <v>4.1.2  -  Conservação de Rotina    (Transp. Qd. 1.3.)</v>
          </cell>
          <cell r="G205">
            <v>2691</v>
          </cell>
          <cell r="H205">
            <v>5382</v>
          </cell>
          <cell r="I205">
            <v>5457</v>
          </cell>
          <cell r="J205">
            <v>5560</v>
          </cell>
          <cell r="K205">
            <v>6466</v>
          </cell>
          <cell r="L205">
            <v>6466</v>
          </cell>
          <cell r="M205">
            <v>6466</v>
          </cell>
          <cell r="N205">
            <v>6466</v>
          </cell>
          <cell r="O205">
            <v>6997</v>
          </cell>
          <cell r="P205">
            <v>6997</v>
          </cell>
          <cell r="Q205">
            <v>6997</v>
          </cell>
          <cell r="R205">
            <v>6997</v>
          </cell>
          <cell r="S205">
            <v>6997</v>
          </cell>
          <cell r="T205">
            <v>6997</v>
          </cell>
          <cell r="U205">
            <v>6997</v>
          </cell>
          <cell r="V205">
            <v>6997</v>
          </cell>
          <cell r="W205">
            <v>6997</v>
          </cell>
          <cell r="X205">
            <v>6997</v>
          </cell>
          <cell r="Y205">
            <v>6997</v>
          </cell>
          <cell r="Z205">
            <v>6997</v>
          </cell>
          <cell r="AA205">
            <v>128918</v>
          </cell>
        </row>
        <row r="206">
          <cell r="B206" t="str">
            <v>4.1.3  -  Consumo    (Transp. Qd. 1.3.)</v>
          </cell>
          <cell r="G206">
            <v>925</v>
          </cell>
          <cell r="H206">
            <v>987</v>
          </cell>
          <cell r="I206">
            <v>1000</v>
          </cell>
          <cell r="J206">
            <v>1135</v>
          </cell>
          <cell r="K206">
            <v>1135</v>
          </cell>
          <cell r="L206">
            <v>1135</v>
          </cell>
          <cell r="M206">
            <v>1135</v>
          </cell>
          <cell r="N206">
            <v>1135</v>
          </cell>
          <cell r="O206">
            <v>1135</v>
          </cell>
          <cell r="P206">
            <v>1135</v>
          </cell>
          <cell r="Q206">
            <v>1135</v>
          </cell>
          <cell r="R206">
            <v>1135</v>
          </cell>
          <cell r="S206">
            <v>1135</v>
          </cell>
          <cell r="T206">
            <v>1135</v>
          </cell>
          <cell r="U206">
            <v>1135</v>
          </cell>
          <cell r="V206">
            <v>1135</v>
          </cell>
          <cell r="W206">
            <v>1135</v>
          </cell>
          <cell r="X206">
            <v>1135</v>
          </cell>
          <cell r="Y206">
            <v>1135</v>
          </cell>
          <cell r="Z206">
            <v>1135</v>
          </cell>
          <cell r="AA206">
            <v>22207</v>
          </cell>
        </row>
        <row r="207">
          <cell r="B207" t="str">
            <v>4.1.4  -  Transportes    (Transp. Qd. 1.3.)</v>
          </cell>
          <cell r="G207">
            <v>2399</v>
          </cell>
          <cell r="H207">
            <v>4565</v>
          </cell>
          <cell r="I207">
            <v>4981</v>
          </cell>
          <cell r="J207">
            <v>5230</v>
          </cell>
          <cell r="K207">
            <v>5306</v>
          </cell>
          <cell r="L207">
            <v>5307</v>
          </cell>
          <cell r="M207">
            <v>5306</v>
          </cell>
          <cell r="N207">
            <v>5307</v>
          </cell>
          <cell r="O207">
            <v>5306</v>
          </cell>
          <cell r="P207">
            <v>5307</v>
          </cell>
          <cell r="Q207">
            <v>5306</v>
          </cell>
          <cell r="R207">
            <v>5307</v>
          </cell>
          <cell r="S207">
            <v>5306</v>
          </cell>
          <cell r="T207">
            <v>5307</v>
          </cell>
          <cell r="U207">
            <v>5306</v>
          </cell>
          <cell r="V207">
            <v>5307</v>
          </cell>
          <cell r="W207">
            <v>5306</v>
          </cell>
          <cell r="X207">
            <v>5307</v>
          </cell>
          <cell r="Y207">
            <v>5306</v>
          </cell>
          <cell r="Z207">
            <v>5306</v>
          </cell>
          <cell r="AA207">
            <v>102078</v>
          </cell>
        </row>
        <row r="208">
          <cell r="B208" t="str">
            <v>4.1.5  -  Diversas    (Transp. Qd. 1.3.)</v>
          </cell>
          <cell r="G208">
            <v>3376</v>
          </cell>
          <cell r="H208">
            <v>4638</v>
          </cell>
          <cell r="I208">
            <v>4059</v>
          </cell>
          <cell r="J208">
            <v>2441</v>
          </cell>
          <cell r="K208">
            <v>1745</v>
          </cell>
          <cell r="L208">
            <v>1745</v>
          </cell>
          <cell r="M208">
            <v>1745</v>
          </cell>
          <cell r="N208">
            <v>1745</v>
          </cell>
          <cell r="O208">
            <v>1745</v>
          </cell>
          <cell r="P208">
            <v>1745</v>
          </cell>
          <cell r="Q208">
            <v>1745</v>
          </cell>
          <cell r="R208">
            <v>1745</v>
          </cell>
          <cell r="S208">
            <v>1745</v>
          </cell>
          <cell r="T208">
            <v>1745</v>
          </cell>
          <cell r="U208">
            <v>1745</v>
          </cell>
          <cell r="V208">
            <v>1745</v>
          </cell>
          <cell r="W208">
            <v>1745</v>
          </cell>
          <cell r="X208">
            <v>1745</v>
          </cell>
          <cell r="Y208">
            <v>1745</v>
          </cell>
          <cell r="Z208">
            <v>1745</v>
          </cell>
          <cell r="AA208">
            <v>42434</v>
          </cell>
        </row>
        <row r="209">
          <cell r="B209" t="str">
            <v>4.1.6  -  Depreciação/Amortização    (Transp. Qd. 1.3.)</v>
          </cell>
          <cell r="G209">
            <v>2664.2541796153846</v>
          </cell>
          <cell r="H209">
            <v>9402.0968188253628</v>
          </cell>
          <cell r="I209">
            <v>17123.475024705673</v>
          </cell>
          <cell r="J209">
            <v>24333.665174021691</v>
          </cell>
          <cell r="K209">
            <v>28827.280950680914</v>
          </cell>
          <cell r="L209">
            <v>30952.55972031429</v>
          </cell>
          <cell r="M209">
            <v>32879.566282379776</v>
          </cell>
          <cell r="N209">
            <v>34592.2279404664</v>
          </cell>
          <cell r="O209">
            <v>37253.858743852506</v>
          </cell>
          <cell r="P209">
            <v>40757.640315254546</v>
          </cell>
          <cell r="Q209">
            <v>42325.252897664504</v>
          </cell>
          <cell r="R209">
            <v>40618.408278856456</v>
          </cell>
          <cell r="S209">
            <v>40461.570251705038</v>
          </cell>
          <cell r="T209">
            <v>41994.086691590368</v>
          </cell>
          <cell r="U209">
            <v>46516.957303686017</v>
          </cell>
          <cell r="V209">
            <v>58215.344434929844</v>
          </cell>
          <cell r="W209">
            <v>68605.060505179383</v>
          </cell>
          <cell r="X209">
            <v>73382.640405420461</v>
          </cell>
          <cell r="Y209">
            <v>83447.442176404293</v>
          </cell>
          <cell r="Z209">
            <v>111414.94615227968</v>
          </cell>
          <cell r="AA209">
            <v>865768.33424783242</v>
          </cell>
        </row>
        <row r="210">
          <cell r="B210" t="str">
            <v>4.1.7  -  Seguros    (transp. Qd 1.3.)</v>
          </cell>
          <cell r="G210">
            <v>910</v>
          </cell>
          <cell r="H210">
            <v>910</v>
          </cell>
          <cell r="I210">
            <v>910</v>
          </cell>
          <cell r="J210">
            <v>910</v>
          </cell>
          <cell r="K210">
            <v>910</v>
          </cell>
          <cell r="L210">
            <v>910</v>
          </cell>
          <cell r="M210">
            <v>910</v>
          </cell>
          <cell r="N210">
            <v>910</v>
          </cell>
          <cell r="O210">
            <v>910</v>
          </cell>
          <cell r="P210">
            <v>910</v>
          </cell>
          <cell r="Q210">
            <v>910</v>
          </cell>
          <cell r="R210">
            <v>910</v>
          </cell>
          <cell r="S210">
            <v>910</v>
          </cell>
          <cell r="T210">
            <v>910</v>
          </cell>
          <cell r="U210">
            <v>910</v>
          </cell>
          <cell r="V210">
            <v>910</v>
          </cell>
          <cell r="W210">
            <v>910</v>
          </cell>
          <cell r="X210">
            <v>910</v>
          </cell>
          <cell r="Y210">
            <v>910</v>
          </cell>
          <cell r="Z210">
            <v>910</v>
          </cell>
          <cell r="AA210">
            <v>18200</v>
          </cell>
        </row>
        <row r="211">
          <cell r="B211" t="str">
            <v xml:space="preserve">4.1.8  -  Garantias  (transp. Qd 1.3.)  </v>
          </cell>
          <cell r="G211">
            <v>2478</v>
          </cell>
          <cell r="H211">
            <v>2328</v>
          </cell>
          <cell r="I211">
            <v>2136</v>
          </cell>
          <cell r="J211">
            <v>1990</v>
          </cell>
          <cell r="K211">
            <v>1928</v>
          </cell>
          <cell r="L211">
            <v>1902</v>
          </cell>
          <cell r="M211">
            <v>1873</v>
          </cell>
          <cell r="N211">
            <v>1843</v>
          </cell>
          <cell r="O211">
            <v>1804</v>
          </cell>
          <cell r="P211">
            <v>1759</v>
          </cell>
          <cell r="Q211">
            <v>1734</v>
          </cell>
          <cell r="R211">
            <v>1683</v>
          </cell>
          <cell r="S211">
            <v>1666</v>
          </cell>
          <cell r="T211">
            <v>1629</v>
          </cell>
          <cell r="U211">
            <v>1600</v>
          </cell>
          <cell r="V211">
            <v>1557</v>
          </cell>
          <cell r="W211">
            <v>1537</v>
          </cell>
          <cell r="X211">
            <v>1521</v>
          </cell>
          <cell r="Y211">
            <v>1497</v>
          </cell>
          <cell r="Z211">
            <v>1467</v>
          </cell>
          <cell r="AA211">
            <v>35932</v>
          </cell>
        </row>
        <row r="212">
          <cell r="B212" t="str">
            <v xml:space="preserve">4.1.9  -  Parc.Variável da Concessão   </v>
          </cell>
          <cell r="G212">
            <v>2230.56</v>
          </cell>
          <cell r="H212">
            <v>2986.41</v>
          </cell>
          <cell r="I212">
            <v>3199.11</v>
          </cell>
          <cell r="J212">
            <v>6629.94</v>
          </cell>
          <cell r="K212">
            <v>6885.0333720000008</v>
          </cell>
          <cell r="L212">
            <v>7044.9250047812529</v>
          </cell>
          <cell r="M212">
            <v>6915.4923524281276</v>
          </cell>
          <cell r="N212">
            <v>7006.221127787614</v>
          </cell>
          <cell r="O212">
            <v>7110.8781818054922</v>
          </cell>
          <cell r="P212">
            <v>7220.3025349362797</v>
          </cell>
          <cell r="Q212">
            <v>7314.6774692558083</v>
          </cell>
          <cell r="R212">
            <v>7420.8891804534815</v>
          </cell>
          <cell r="S212">
            <v>7528.7458318870858</v>
          </cell>
          <cell r="T212">
            <v>7638.1119742837</v>
          </cell>
          <cell r="U212">
            <v>7749.0306718322099</v>
          </cell>
          <cell r="V212">
            <v>7861.4874972671769</v>
          </cell>
          <cell r="W212">
            <v>8069.0840110651907</v>
          </cell>
          <cell r="X212">
            <v>8319.8268332421449</v>
          </cell>
          <cell r="Y212">
            <v>8441.2754382394123</v>
          </cell>
          <cell r="Z212">
            <v>8564.5357013865942</v>
          </cell>
          <cell r="AA212">
            <v>136136.53718265161</v>
          </cell>
        </row>
        <row r="213">
          <cell r="B213" t="str">
            <v xml:space="preserve">4.1.10 - Parcela Fixa da Concessão   </v>
          </cell>
          <cell r="G213">
            <v>19250.400000000001</v>
          </cell>
          <cell r="H213">
            <v>19250.400000000001</v>
          </cell>
          <cell r="I213">
            <v>19250.400000000001</v>
          </cell>
          <cell r="J213">
            <v>19250.400000000001</v>
          </cell>
          <cell r="K213">
            <v>19250.400000000001</v>
          </cell>
          <cell r="L213">
            <v>19250.400000000001</v>
          </cell>
          <cell r="M213">
            <v>13006.712334001502</v>
          </cell>
          <cell r="N213">
            <v>8676.2787694284016</v>
          </cell>
          <cell r="O213">
            <v>8834.294313349501</v>
          </cell>
          <cell r="P213">
            <v>8834.294313349501</v>
          </cell>
          <cell r="Q213">
            <v>17514.382385558252</v>
          </cell>
          <cell r="R213">
            <v>19250.400000000001</v>
          </cell>
          <cell r="S213">
            <v>19250.400000000001</v>
          </cell>
          <cell r="T213">
            <v>19250.400000000001</v>
          </cell>
          <cell r="U213">
            <v>19250.400000000001</v>
          </cell>
          <cell r="V213">
            <v>19250.400000000001</v>
          </cell>
          <cell r="W213">
            <v>19250.400000000001</v>
          </cell>
          <cell r="X213">
            <v>19250.400000000001</v>
          </cell>
          <cell r="Y213">
            <v>19250.400000000001</v>
          </cell>
          <cell r="Z213">
            <v>19258.400000000001</v>
          </cell>
          <cell r="AA213">
            <v>345629.9621156872</v>
          </cell>
        </row>
        <row r="214">
          <cell r="B214" t="str">
            <v>5 -  RESULTADO BRUTO OPERACIONAL     (3 - 4)</v>
          </cell>
          <cell r="G214">
            <v>13936.417820384617</v>
          </cell>
          <cell r="H214">
            <v>16498.157681174634</v>
          </cell>
          <cell r="I214">
            <v>12313.394475294321</v>
          </cell>
          <cell r="J214">
            <v>108944.58782597829</v>
          </cell>
          <cell r="K214">
            <v>112328.59635071905</v>
          </cell>
          <cell r="L214">
            <v>115007.55198013721</v>
          </cell>
          <cell r="M214">
            <v>107041.55684887312</v>
          </cell>
          <cell r="N214">
            <v>111937.82550345043</v>
          </cell>
          <cell r="O214">
            <v>111708.44939696978</v>
          </cell>
          <cell r="P214">
            <v>111472.33502526939</v>
          </cell>
          <cell r="Q214">
            <v>104029.09618636078</v>
          </cell>
          <cell r="R214">
            <v>107178.97808549862</v>
          </cell>
          <cell r="S214">
            <v>110529.31449736966</v>
          </cell>
          <cell r="T214">
            <v>112254.75095106458</v>
          </cell>
          <cell r="U214">
            <v>111027.55598177257</v>
          </cell>
          <cell r="V214">
            <v>102684.1423595885</v>
          </cell>
          <cell r="W214">
            <v>98429.263620690501</v>
          </cell>
          <cell r="X214">
            <v>101051.17983356077</v>
          </cell>
          <cell r="Y214">
            <v>94588.15947974642</v>
          </cell>
          <cell r="Z214">
            <v>70272.790253555548</v>
          </cell>
          <cell r="AA214">
            <v>1833234.104157459</v>
          </cell>
        </row>
        <row r="215">
          <cell r="B215" t="str">
            <v>6 -  RESULTADO FINANCEIRO    (6.1)</v>
          </cell>
          <cell r="G215">
            <v>367</v>
          </cell>
          <cell r="H215">
            <v>482</v>
          </cell>
          <cell r="I215">
            <v>763</v>
          </cell>
          <cell r="J215">
            <v>1066</v>
          </cell>
          <cell r="K215">
            <v>1166</v>
          </cell>
          <cell r="L215">
            <v>1187</v>
          </cell>
          <cell r="M215">
            <v>1210</v>
          </cell>
          <cell r="N215">
            <v>1233</v>
          </cell>
          <cell r="O215">
            <v>1256</v>
          </cell>
          <cell r="P215">
            <v>1280</v>
          </cell>
          <cell r="Q215">
            <v>1301</v>
          </cell>
          <cell r="R215">
            <v>1321</v>
          </cell>
          <cell r="S215">
            <v>1343</v>
          </cell>
          <cell r="T215">
            <v>1364</v>
          </cell>
          <cell r="U215">
            <v>1386</v>
          </cell>
          <cell r="V215">
            <v>1409</v>
          </cell>
          <cell r="W215">
            <v>1432</v>
          </cell>
          <cell r="X215">
            <v>1455</v>
          </cell>
          <cell r="Y215">
            <v>1478</v>
          </cell>
          <cell r="Z215">
            <v>1502.0000000000002</v>
          </cell>
          <cell r="AA215">
            <v>24001</v>
          </cell>
        </row>
        <row r="216">
          <cell r="B216" t="str">
            <v>6.1 - Receitas    (Transp. Qd. 2B)</v>
          </cell>
          <cell r="G216">
            <v>367</v>
          </cell>
          <cell r="H216">
            <v>482</v>
          </cell>
          <cell r="I216">
            <v>763</v>
          </cell>
          <cell r="J216">
            <v>1066</v>
          </cell>
          <cell r="K216">
            <v>1166</v>
          </cell>
          <cell r="L216">
            <v>1187</v>
          </cell>
          <cell r="M216">
            <v>1210</v>
          </cell>
          <cell r="N216">
            <v>1233</v>
          </cell>
          <cell r="O216">
            <v>1256</v>
          </cell>
          <cell r="P216">
            <v>1280</v>
          </cell>
          <cell r="Q216">
            <v>1301</v>
          </cell>
          <cell r="R216">
            <v>1321</v>
          </cell>
          <cell r="S216">
            <v>1343</v>
          </cell>
          <cell r="T216">
            <v>1364</v>
          </cell>
          <cell r="U216">
            <v>1386</v>
          </cell>
          <cell r="V216">
            <v>1409</v>
          </cell>
          <cell r="W216">
            <v>1432</v>
          </cell>
          <cell r="X216">
            <v>1455</v>
          </cell>
          <cell r="Y216">
            <v>1478</v>
          </cell>
          <cell r="Z216">
            <v>1502.0000000000002</v>
          </cell>
          <cell r="AA216">
            <v>24001</v>
          </cell>
        </row>
        <row r="217">
          <cell r="B217" t="str">
            <v>7 -  RESULTADO OPERACIONAL    (5 + 6)</v>
          </cell>
          <cell r="G217">
            <v>14303.417820384617</v>
          </cell>
          <cell r="H217">
            <v>16980.157681174634</v>
          </cell>
          <cell r="I217">
            <v>13076.394475294321</v>
          </cell>
          <cell r="J217">
            <v>110010.58782597829</v>
          </cell>
          <cell r="K217">
            <v>113494.59635071905</v>
          </cell>
          <cell r="L217">
            <v>116194.55198013721</v>
          </cell>
          <cell r="M217">
            <v>108251.55684887312</v>
          </cell>
          <cell r="N217">
            <v>113170.82550345043</v>
          </cell>
          <cell r="O217">
            <v>112964.44939696978</v>
          </cell>
          <cell r="P217">
            <v>112752.33502526939</v>
          </cell>
          <cell r="Q217">
            <v>105330.09618636078</v>
          </cell>
          <cell r="R217">
            <v>108499.97808549862</v>
          </cell>
          <cell r="S217">
            <v>111872.31449736966</v>
          </cell>
          <cell r="T217">
            <v>113618.75095106458</v>
          </cell>
          <cell r="U217">
            <v>112413.55598177257</v>
          </cell>
          <cell r="V217">
            <v>104093.1423595885</v>
          </cell>
          <cell r="W217">
            <v>99861.263620690501</v>
          </cell>
          <cell r="X217">
            <v>102506.17983356077</v>
          </cell>
          <cell r="Y217">
            <v>96066.15947974642</v>
          </cell>
          <cell r="Z217">
            <v>71774.790253555548</v>
          </cell>
          <cell r="AA217">
            <v>1857235.104157459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14303.417820384617</v>
          </cell>
          <cell r="H219">
            <v>16980.157681174634</v>
          </cell>
          <cell r="I219">
            <v>13076.394475294321</v>
          </cell>
          <cell r="J219">
            <v>110010.58782597829</v>
          </cell>
          <cell r="K219">
            <v>113494.59635071905</v>
          </cell>
          <cell r="L219">
            <v>116194.55198013721</v>
          </cell>
          <cell r="M219">
            <v>108251.55684887312</v>
          </cell>
          <cell r="N219">
            <v>113170.82550345043</v>
          </cell>
          <cell r="O219">
            <v>112964.44939696978</v>
          </cell>
          <cell r="P219">
            <v>112752.33502526939</v>
          </cell>
          <cell r="Q219">
            <v>105330.09618636078</v>
          </cell>
          <cell r="R219">
            <v>108499.97808549862</v>
          </cell>
          <cell r="S219">
            <v>111872.31449736966</v>
          </cell>
          <cell r="T219">
            <v>113618.75095106458</v>
          </cell>
          <cell r="U219">
            <v>112413.55598177257</v>
          </cell>
          <cell r="V219">
            <v>104093.1423595885</v>
          </cell>
          <cell r="W219">
            <v>99861.263620690501</v>
          </cell>
          <cell r="X219">
            <v>102506.17983356077</v>
          </cell>
          <cell r="Y219">
            <v>96066.15947974642</v>
          </cell>
          <cell r="Z219">
            <v>71774.790253555548</v>
          </cell>
          <cell r="AA219">
            <v>1857235.104157459</v>
          </cell>
        </row>
        <row r="220">
          <cell r="B220" t="str">
            <v>10- CONTRIBUIÇÃO SOCIAL (Legislação vigente)</v>
          </cell>
          <cell r="G220">
            <v>1145.0414256307693</v>
          </cell>
          <cell r="H220">
            <v>1358.4126144939717</v>
          </cell>
          <cell r="I220">
            <v>1046.1115580235455</v>
          </cell>
          <cell r="J220">
            <v>8800.8470260782669</v>
          </cell>
          <cell r="K220">
            <v>9079.5677080575279</v>
          </cell>
          <cell r="L220">
            <v>9295.5641584109708</v>
          </cell>
          <cell r="M220">
            <v>8660.1245479098488</v>
          </cell>
          <cell r="N220">
            <v>9053.6660402760353</v>
          </cell>
          <cell r="O220">
            <v>9037.1559517575788</v>
          </cell>
          <cell r="P220">
            <v>9020.1868020215516</v>
          </cell>
          <cell r="Q220">
            <v>8426.4076949088612</v>
          </cell>
          <cell r="R220">
            <v>8679.9982468398866</v>
          </cell>
          <cell r="S220">
            <v>8949.7851597895751</v>
          </cell>
          <cell r="T220">
            <v>9089.500076085169</v>
          </cell>
          <cell r="U220">
            <v>8993.084478541803</v>
          </cell>
          <cell r="V220">
            <v>8327.4513887670819</v>
          </cell>
          <cell r="W220">
            <v>7988.9010896552427</v>
          </cell>
          <cell r="X220">
            <v>8200.4943866848607</v>
          </cell>
          <cell r="Y220">
            <v>7685.29275837971</v>
          </cell>
          <cell r="Z220">
            <v>5741.9832202844409</v>
          </cell>
          <cell r="AA220">
            <v>148579.57633259665</v>
          </cell>
        </row>
        <row r="221">
          <cell r="B221" t="str">
            <v>11- RESULTADO ANTES IMPOSTO DE RENDA    (9 - 10)</v>
          </cell>
          <cell r="G221">
            <v>13158.376394753848</v>
          </cell>
          <cell r="H221">
            <v>15621.745066680664</v>
          </cell>
          <cell r="I221">
            <v>12030.282917270775</v>
          </cell>
          <cell r="J221">
            <v>101209.74079990003</v>
          </cell>
          <cell r="K221">
            <v>104415.02864266152</v>
          </cell>
          <cell r="L221">
            <v>106898.98782172624</v>
          </cell>
          <cell r="M221">
            <v>99591.432300963279</v>
          </cell>
          <cell r="N221">
            <v>104117.15946317439</v>
          </cell>
          <cell r="O221">
            <v>103927.2934452122</v>
          </cell>
          <cell r="P221">
            <v>103732.14822324784</v>
          </cell>
          <cell r="Q221">
            <v>96903.688491451918</v>
          </cell>
          <cell r="R221">
            <v>99819.979838658735</v>
          </cell>
          <cell r="S221">
            <v>102922.52933758008</v>
          </cell>
          <cell r="T221">
            <v>104529.25087497941</v>
          </cell>
          <cell r="U221">
            <v>103420.47150323077</v>
          </cell>
          <cell r="V221">
            <v>95765.690970821423</v>
          </cell>
          <cell r="W221">
            <v>91872.362531035265</v>
          </cell>
          <cell r="X221">
            <v>94305.685446875912</v>
          </cell>
          <cell r="Y221">
            <v>88380.866721366707</v>
          </cell>
          <cell r="Z221">
            <v>66032.807033271107</v>
          </cell>
          <cell r="AA221">
            <v>1708655.5278248624</v>
          </cell>
        </row>
        <row r="222">
          <cell r="B222" t="str">
            <v>12- IMPOSTO DE RENDA (Legislação vigente)</v>
          </cell>
          <cell r="G222">
            <v>3554.2544550961538</v>
          </cell>
          <cell r="H222">
            <v>4221.0394202936623</v>
          </cell>
          <cell r="I222">
            <v>3245.0986188235784</v>
          </cell>
          <cell r="J222">
            <v>27478.646956494576</v>
          </cell>
          <cell r="K222">
            <v>28349.649087679762</v>
          </cell>
          <cell r="L222">
            <v>29024.637995034296</v>
          </cell>
          <cell r="M222">
            <v>27038.889212218266</v>
          </cell>
          <cell r="N222">
            <v>28268.70637586261</v>
          </cell>
          <cell r="O222">
            <v>28217.11234924243</v>
          </cell>
          <cell r="P222">
            <v>28164.083756317348</v>
          </cell>
          <cell r="Q222">
            <v>26308.524046590195</v>
          </cell>
          <cell r="R222">
            <v>27100.994521374651</v>
          </cell>
          <cell r="S222">
            <v>27944.078624342415</v>
          </cell>
          <cell r="T222">
            <v>28380.687737766144</v>
          </cell>
          <cell r="U222">
            <v>28079.388995443136</v>
          </cell>
          <cell r="V222">
            <v>25999.285589897114</v>
          </cell>
          <cell r="W222">
            <v>24941.315905172632</v>
          </cell>
          <cell r="X222">
            <v>25602.544958390183</v>
          </cell>
          <cell r="Y222">
            <v>23992.539869936598</v>
          </cell>
          <cell r="Z222">
            <v>17919.697563388876</v>
          </cell>
          <cell r="AA222">
            <v>463831.1760393646</v>
          </cell>
        </row>
        <row r="223">
          <cell r="B223" t="str">
            <v>13- RESULTADO DE EXERCÍCIO    (11 - 12)</v>
          </cell>
          <cell r="G223">
            <v>9604.1219396576944</v>
          </cell>
          <cell r="H223">
            <v>11400.705646387001</v>
          </cell>
          <cell r="I223">
            <v>8785.1842984471969</v>
          </cell>
          <cell r="J223">
            <v>73731.093843405455</v>
          </cell>
          <cell r="K223">
            <v>76065.379554981759</v>
          </cell>
          <cell r="L223">
            <v>77874.349826691949</v>
          </cell>
          <cell r="M223">
            <v>72552.543088745006</v>
          </cell>
          <cell r="N223">
            <v>75848.453087311791</v>
          </cell>
          <cell r="O223">
            <v>75710.181095969776</v>
          </cell>
          <cell r="P223">
            <v>75568.064466930489</v>
          </cell>
          <cell r="Q223">
            <v>70595.16444486173</v>
          </cell>
          <cell r="R223">
            <v>72718.985317284081</v>
          </cell>
          <cell r="S223">
            <v>74978.45071323766</v>
          </cell>
          <cell r="T223">
            <v>76148.563137213263</v>
          </cell>
          <cell r="U223">
            <v>75341.082507787636</v>
          </cell>
          <cell r="V223">
            <v>69766.405380924305</v>
          </cell>
          <cell r="W223">
            <v>66931.046625862626</v>
          </cell>
          <cell r="X223">
            <v>68703.140488485733</v>
          </cell>
          <cell r="Y223">
            <v>64388.326851430109</v>
          </cell>
          <cell r="Z223">
            <v>48113.109469882227</v>
          </cell>
          <cell r="AA223">
            <v>1244824.3517854977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281870.43451357714</v>
          </cell>
          <cell r="H229">
            <v>286574.27087079739</v>
          </cell>
          <cell r="I229">
            <v>291357.04521706002</v>
          </cell>
          <cell r="J229">
            <v>296220.09080758004</v>
          </cell>
          <cell r="K229">
            <v>301164.76358093088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1457186.6049899457</v>
          </cell>
        </row>
        <row r="230">
          <cell r="B230" t="str">
            <v>1.1 - Operacionais    (1.1.1 + 1.1.2)</v>
          </cell>
          <cell r="G230">
            <v>281870.43451357714</v>
          </cell>
          <cell r="H230">
            <v>286574.27087079739</v>
          </cell>
          <cell r="I230">
            <v>291357.04521706002</v>
          </cell>
          <cell r="J230">
            <v>296220.09080758004</v>
          </cell>
          <cell r="K230">
            <v>301164.76358093088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1457186.6049899457</v>
          </cell>
        </row>
        <row r="231">
          <cell r="B231" t="str">
            <v>1.1.1 - Receitas de  Pedágios    (Transp. Qd.2.1.1.2)</v>
          </cell>
          <cell r="G231">
            <v>274390.77790658275</v>
          </cell>
          <cell r="H231">
            <v>278969.79421749973</v>
          </cell>
          <cell r="I231">
            <v>283625.65383501293</v>
          </cell>
          <cell r="J231">
            <v>288359.6546353476</v>
          </cell>
          <cell r="K231">
            <v>293173.11657616671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1418518.9971706099</v>
          </cell>
        </row>
        <row r="232">
          <cell r="B232" t="str">
            <v>1.1.2 - Outras Receitas Operacionais    (calculado 2.1.2.)</v>
          </cell>
          <cell r="G232">
            <v>7479.656606994391</v>
          </cell>
          <cell r="H232">
            <v>7604.4766532976446</v>
          </cell>
          <cell r="I232">
            <v>7731.391382047118</v>
          </cell>
          <cell r="J232">
            <v>7860.436172232432</v>
          </cell>
          <cell r="K232">
            <v>7991.6470047642051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38667.60781933579</v>
          </cell>
        </row>
        <row r="233">
          <cell r="B233" t="str">
            <v>2 -  DEDUÇÕES DA RECEITA    (2.1)</v>
          </cell>
          <cell r="G233">
            <v>25452.900236576013</v>
          </cell>
          <cell r="H233">
            <v>25877.656659633005</v>
          </cell>
          <cell r="I233">
            <v>26309.541183100519</v>
          </cell>
          <cell r="J233">
            <v>26748.67419992448</v>
          </cell>
          <cell r="K233">
            <v>27195.178151358057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131583.95043059206</v>
          </cell>
        </row>
        <row r="234">
          <cell r="B234" t="str">
            <v>2.1 - Tributos sobre Faturamento    (2.1.1+ .... + 2.1.4)</v>
          </cell>
          <cell r="G234">
            <v>25452.900236576013</v>
          </cell>
          <cell r="H234">
            <v>25877.656659633005</v>
          </cell>
          <cell r="I234">
            <v>26309.541183100519</v>
          </cell>
          <cell r="J234">
            <v>26748.67419992448</v>
          </cell>
          <cell r="K234">
            <v>27195.178151358057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131583.95043059206</v>
          </cell>
        </row>
        <row r="235">
          <cell r="B235" t="str">
            <v>2.1.1 - I.S.S    (transp. Qd  1.3.)</v>
          </cell>
          <cell r="G235">
            <v>14093.521725678858</v>
          </cell>
          <cell r="H235">
            <v>14328.71354353987</v>
          </cell>
          <cell r="I235">
            <v>14567.852260853002</v>
          </cell>
          <cell r="J235">
            <v>14811.004540379003</v>
          </cell>
          <cell r="K235">
            <v>15058.238179046544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72859.330249497274</v>
          </cell>
        </row>
        <row r="236">
          <cell r="B236" t="str">
            <v>2.1.2 - Cofins    (transp. Qd 1.3.)</v>
          </cell>
          <cell r="G236">
            <v>8456.1130354073139</v>
          </cell>
          <cell r="H236">
            <v>8597.2281261239223</v>
          </cell>
          <cell r="I236">
            <v>8740.7113565117997</v>
          </cell>
          <cell r="J236">
            <v>8886.6027242274013</v>
          </cell>
          <cell r="K236">
            <v>9034.9429074279269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43715.598149698359</v>
          </cell>
        </row>
        <row r="237">
          <cell r="B237" t="str">
            <v>2.1.3 - Pis / Pasep    (transp. Qd 1.3.)</v>
          </cell>
          <cell r="G237">
            <v>1832.1578243382514</v>
          </cell>
          <cell r="H237">
            <v>1862.732760660183</v>
          </cell>
          <cell r="I237">
            <v>1893.82079391089</v>
          </cell>
          <cell r="J237">
            <v>1925.4305902492702</v>
          </cell>
          <cell r="K237">
            <v>1957.5709632760506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9471.7129324346442</v>
          </cell>
        </row>
        <row r="238">
          <cell r="B238" t="str">
            <v>2.1.4 - CPMF    (transp Qd 1.3.)</v>
          </cell>
          <cell r="G238">
            <v>1071.1076511515932</v>
          </cell>
          <cell r="H238">
            <v>1088.9822293090301</v>
          </cell>
          <cell r="I238">
            <v>1107.156771824828</v>
          </cell>
          <cell r="J238">
            <v>1125.6363450688041</v>
          </cell>
          <cell r="K238">
            <v>1144.4261016075372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5537.3090989617922</v>
          </cell>
        </row>
        <row r="239">
          <cell r="B239" t="str">
            <v>3 -  RECEITA LIQUIDA    (1 - 2)</v>
          </cell>
          <cell r="G239">
            <v>256417.53427700113</v>
          </cell>
          <cell r="H239">
            <v>260696.61421116439</v>
          </cell>
          <cell r="I239">
            <v>265047.50403395947</v>
          </cell>
          <cell r="J239">
            <v>269471.41660765558</v>
          </cell>
          <cell r="K239">
            <v>273969.58542957285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1325602.6545593536</v>
          </cell>
        </row>
        <row r="240">
          <cell r="B240" t="str">
            <v>4 -  DESPESAS    (4.1)</v>
          </cell>
          <cell r="G240">
            <v>59182.074165761383</v>
          </cell>
          <cell r="H240">
            <v>59324.600407385165</v>
          </cell>
          <cell r="I240">
            <v>59469.518470076917</v>
          </cell>
          <cell r="J240">
            <v>59616.868751469672</v>
          </cell>
          <cell r="K240">
            <v>59766.692336502201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297359.75413119537</v>
          </cell>
        </row>
        <row r="241">
          <cell r="B241" t="str">
            <v>4.1 - Operacionais    (4.1.1+ .... + 4.1.10)</v>
          </cell>
          <cell r="G241">
            <v>59182.074165761383</v>
          </cell>
          <cell r="H241">
            <v>59324.600407385165</v>
          </cell>
          <cell r="I241">
            <v>59469.518470076917</v>
          </cell>
          <cell r="J241">
            <v>59616.868751469672</v>
          </cell>
          <cell r="K241">
            <v>59766.692336502201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297359.75413119537</v>
          </cell>
        </row>
        <row r="242">
          <cell r="B242" t="str">
            <v>4.1.1  -  Pessoal e Administradores    (Transp. Qd. 1.3.)</v>
          </cell>
          <cell r="G242">
            <v>34047</v>
          </cell>
          <cell r="H242">
            <v>34047</v>
          </cell>
          <cell r="I242">
            <v>34047</v>
          </cell>
          <cell r="J242">
            <v>34047</v>
          </cell>
          <cell r="K242">
            <v>34047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170235</v>
          </cell>
        </row>
        <row r="243">
          <cell r="B243" t="str">
            <v>4.1.2  -  Conservação de Rotina    (Transp. Qd. 1.3.)</v>
          </cell>
          <cell r="G243">
            <v>6997</v>
          </cell>
          <cell r="H243">
            <v>6997</v>
          </cell>
          <cell r="I243">
            <v>6997</v>
          </cell>
          <cell r="J243">
            <v>6997</v>
          </cell>
          <cell r="K243">
            <v>6997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34985</v>
          </cell>
        </row>
        <row r="244">
          <cell r="B244" t="str">
            <v>4.1.3  -  Consumo    (Transp. Qd. 1.3.)</v>
          </cell>
          <cell r="G244">
            <v>1135</v>
          </cell>
          <cell r="H244">
            <v>1135</v>
          </cell>
          <cell r="I244">
            <v>1135</v>
          </cell>
          <cell r="J244">
            <v>1135</v>
          </cell>
          <cell r="K244">
            <v>1135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5675</v>
          </cell>
        </row>
        <row r="245">
          <cell r="B245" t="str">
            <v>4.1.4  -  Transportes    (Transp. Qd. 1.3.)</v>
          </cell>
          <cell r="G245">
            <v>5306</v>
          </cell>
          <cell r="H245">
            <v>5306</v>
          </cell>
          <cell r="I245">
            <v>5306</v>
          </cell>
          <cell r="J245">
            <v>5306</v>
          </cell>
          <cell r="K245">
            <v>5306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26530</v>
          </cell>
        </row>
        <row r="246">
          <cell r="B246" t="str">
            <v>4.1.5  -  Diversas    (Transp. Qd. 1.3.)</v>
          </cell>
          <cell r="G246">
            <v>1745</v>
          </cell>
          <cell r="H246">
            <v>1745</v>
          </cell>
          <cell r="I246">
            <v>1745</v>
          </cell>
          <cell r="J246">
            <v>1745</v>
          </cell>
          <cell r="K246">
            <v>1745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8725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910</v>
          </cell>
          <cell r="H248">
            <v>910</v>
          </cell>
          <cell r="I248">
            <v>910</v>
          </cell>
          <cell r="J248">
            <v>910</v>
          </cell>
          <cell r="K248">
            <v>910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4550</v>
          </cell>
        </row>
        <row r="249">
          <cell r="B249" t="str">
            <v xml:space="preserve">4.1.8  -  Garantias  (transp. Qd 1.3.)  </v>
          </cell>
          <cell r="G249">
            <v>585.96113035407313</v>
          </cell>
          <cell r="H249">
            <v>587.37228126123932</v>
          </cell>
          <cell r="I249">
            <v>588.80711356511802</v>
          </cell>
          <cell r="J249">
            <v>590.26602724227405</v>
          </cell>
          <cell r="K249">
            <v>591.74942907427931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2944.1559814969837</v>
          </cell>
        </row>
        <row r="250">
          <cell r="B250" t="str">
            <v xml:space="preserve">4.1.9  -  Parc.Variável da Concessão   </v>
          </cell>
          <cell r="G250">
            <v>8456.1130354073139</v>
          </cell>
          <cell r="H250">
            <v>8597.2281261239223</v>
          </cell>
          <cell r="I250">
            <v>8740.7113565117997</v>
          </cell>
          <cell r="J250">
            <v>8886.6027242274013</v>
          </cell>
          <cell r="K250">
            <v>9034.9429074279269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43715.598149698359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197235.46011123975</v>
          </cell>
          <cell r="H252">
            <v>201372.01380377921</v>
          </cell>
          <cell r="I252">
            <v>205577.98556388257</v>
          </cell>
          <cell r="J252">
            <v>209854.54785618591</v>
          </cell>
          <cell r="K252">
            <v>214202.89309307066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1028242.9004281582</v>
          </cell>
        </row>
        <row r="253">
          <cell r="B253" t="str">
            <v>6 -  RESULTADO FINANCEIRO    (6.1)</v>
          </cell>
          <cell r="G253">
            <v>1371.8945199298544</v>
          </cell>
          <cell r="H253">
            <v>1394.7886107281797</v>
          </cell>
          <cell r="I253">
            <v>1418.0669014329922</v>
          </cell>
          <cell r="J253">
            <v>1441.7358811445981</v>
          </cell>
          <cell r="K253">
            <v>1465.8021493657147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7092.2880626013393</v>
          </cell>
        </row>
        <row r="254">
          <cell r="B254" t="str">
            <v>6.1 - Receitas    (Transp. Qd. 2B)</v>
          </cell>
          <cell r="G254">
            <v>1371.8945199298544</v>
          </cell>
          <cell r="H254">
            <v>1394.7886107281797</v>
          </cell>
          <cell r="I254">
            <v>1418.0669014329922</v>
          </cell>
          <cell r="J254">
            <v>1441.7358811445981</v>
          </cell>
          <cell r="K254">
            <v>1465.8021493657147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7092.2880626013393</v>
          </cell>
        </row>
        <row r="255">
          <cell r="B255" t="str">
            <v>7 -  RESULTADO OPERACIONAL    (5 + 6)</v>
          </cell>
          <cell r="G255">
            <v>198607.35463116961</v>
          </cell>
          <cell r="H255">
            <v>202766.80241450737</v>
          </cell>
          <cell r="I255">
            <v>206996.05246531556</v>
          </cell>
          <cell r="J255">
            <v>211296.28373733049</v>
          </cell>
          <cell r="K255">
            <v>215668.69524243637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1035335.1884907596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198607.35463116961</v>
          </cell>
          <cell r="H257">
            <v>202766.80241450737</v>
          </cell>
          <cell r="I257">
            <v>206996.05246531556</v>
          </cell>
          <cell r="J257">
            <v>211296.28373733049</v>
          </cell>
          <cell r="K257">
            <v>215668.69524243637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1035335.1884907596</v>
          </cell>
        </row>
        <row r="258">
          <cell r="B258" t="str">
            <v>10- CONTRIBUIÇÃO SOCIAL (Legislação vigente)</v>
          </cell>
          <cell r="G258">
            <v>15888.58837049357</v>
          </cell>
          <cell r="H258">
            <v>16221.34419316059</v>
          </cell>
          <cell r="I258">
            <v>16559.684197225244</v>
          </cell>
          <cell r="J258">
            <v>16903.702698986439</v>
          </cell>
          <cell r="K258">
            <v>17253.495619394911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82826.815079260763</v>
          </cell>
        </row>
        <row r="259">
          <cell r="B259" t="str">
            <v>11- RESULTADO ANTES IMPOSTO DE RENDA    (9 - 10)</v>
          </cell>
          <cell r="G259">
            <v>182718.76626067603</v>
          </cell>
          <cell r="H259">
            <v>186545.45822134678</v>
          </cell>
          <cell r="I259">
            <v>190436.3682680903</v>
          </cell>
          <cell r="J259">
            <v>194392.58103834407</v>
          </cell>
          <cell r="K259">
            <v>198415.19962304147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952508.37341149885</v>
          </cell>
        </row>
        <row r="260">
          <cell r="B260" t="str">
            <v>12- IMPOSTO DE RENDA (Legislação vigente)</v>
          </cell>
          <cell r="G260">
            <v>49627.838657792403</v>
          </cell>
          <cell r="H260">
            <v>50667.700603626843</v>
          </cell>
          <cell r="I260">
            <v>51725.01311632889</v>
          </cell>
          <cell r="J260">
            <v>52800.070934332623</v>
          </cell>
          <cell r="K260">
            <v>53893.173810609092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258713.79712268984</v>
          </cell>
        </row>
        <row r="261">
          <cell r="B261" t="str">
            <v>13- RESULTADO DE EXERCÍCIO    (11 - 12)</v>
          </cell>
          <cell r="G261">
            <v>133090.92760288363</v>
          </cell>
          <cell r="H261">
            <v>135877.75761771994</v>
          </cell>
          <cell r="I261">
            <v>138711.35515176141</v>
          </cell>
          <cell r="J261">
            <v>141592.51010401145</v>
          </cell>
          <cell r="K261">
            <v>144522.02581243237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693794.57628880907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74719</v>
          </cell>
          <cell r="H267">
            <v>100029</v>
          </cell>
          <cell r="I267">
            <v>107400</v>
          </cell>
          <cell r="J267">
            <v>222064</v>
          </cell>
          <cell r="K267">
            <v>230667.11239999998</v>
          </cell>
          <cell r="L267">
            <v>236017.83349270842</v>
          </cell>
          <cell r="M267">
            <v>231726.41174760429</v>
          </cell>
          <cell r="N267">
            <v>234773.70425958713</v>
          </cell>
          <cell r="O267">
            <v>238285.27272684977</v>
          </cell>
          <cell r="P267">
            <v>241956.75116454266</v>
          </cell>
          <cell r="Q267">
            <v>245123.58230852691</v>
          </cell>
          <cell r="R267">
            <v>248683.97268178276</v>
          </cell>
          <cell r="S267">
            <v>252301.19439623621</v>
          </cell>
          <cell r="T267">
            <v>255967.73247612332</v>
          </cell>
          <cell r="U267">
            <v>259687.02239440699</v>
          </cell>
          <cell r="V267">
            <v>263458.5832422392</v>
          </cell>
          <cell r="W267">
            <v>270401.46703550639</v>
          </cell>
          <cell r="X267">
            <v>278782.56110807159</v>
          </cell>
          <cell r="Y267">
            <v>282853.84794131375</v>
          </cell>
          <cell r="Z267">
            <v>286986.52337955317</v>
          </cell>
          <cell r="AA267">
            <v>4561885.5727550527</v>
          </cell>
        </row>
        <row r="268">
          <cell r="B268" t="str">
            <v>1.1.  RECEITAS     (1.1.1.+ ... + 1.1.4)</v>
          </cell>
          <cell r="G268">
            <v>74719</v>
          </cell>
          <cell r="H268">
            <v>100029</v>
          </cell>
          <cell r="I268">
            <v>107400</v>
          </cell>
          <cell r="J268">
            <v>222064</v>
          </cell>
          <cell r="K268">
            <v>230667.11239999998</v>
          </cell>
          <cell r="L268">
            <v>236017.83349270842</v>
          </cell>
          <cell r="M268">
            <v>231726.41174760429</v>
          </cell>
          <cell r="N268">
            <v>234773.70425958713</v>
          </cell>
          <cell r="O268">
            <v>238285.27272684977</v>
          </cell>
          <cell r="P268">
            <v>241956.75116454266</v>
          </cell>
          <cell r="Q268">
            <v>245123.58230852691</v>
          </cell>
          <cell r="R268">
            <v>248683.97268178276</v>
          </cell>
          <cell r="S268">
            <v>252301.19439623621</v>
          </cell>
          <cell r="T268">
            <v>255967.73247612332</v>
          </cell>
          <cell r="U268">
            <v>259687.02239440699</v>
          </cell>
          <cell r="V268">
            <v>263458.5832422392</v>
          </cell>
          <cell r="W268">
            <v>270401.46703550639</v>
          </cell>
          <cell r="X268">
            <v>278782.56110807159</v>
          </cell>
          <cell r="Y268">
            <v>282853.84794131375</v>
          </cell>
          <cell r="Z268">
            <v>286986.52337955317</v>
          </cell>
          <cell r="AA268">
            <v>4561885.5727550527</v>
          </cell>
        </row>
        <row r="269">
          <cell r="B269" t="str">
            <v>1.1.1   Receitas de Pedágio</v>
          </cell>
          <cell r="G269">
            <v>73430</v>
          </cell>
          <cell r="H269">
            <v>96402</v>
          </cell>
          <cell r="I269">
            <v>98799</v>
          </cell>
          <cell r="J269">
            <v>213157</v>
          </cell>
          <cell r="K269">
            <v>221357.11239999998</v>
          </cell>
          <cell r="L269">
            <v>226683.83349270842</v>
          </cell>
          <cell r="M269">
            <v>222366.41174760429</v>
          </cell>
          <cell r="N269">
            <v>225387.70425958713</v>
          </cell>
          <cell r="O269">
            <v>228873.27272684977</v>
          </cell>
          <cell r="P269">
            <v>232517.75116454266</v>
          </cell>
          <cell r="Q269">
            <v>235660.58230852691</v>
          </cell>
          <cell r="R269">
            <v>239197.97268178276</v>
          </cell>
          <cell r="S269">
            <v>242790.19439623621</v>
          </cell>
          <cell r="T269">
            <v>246432.73247612332</v>
          </cell>
          <cell r="U269">
            <v>250127.02239440699</v>
          </cell>
          <cell r="V269">
            <v>253872.58324223923</v>
          </cell>
          <cell r="W269">
            <v>260789.46703550639</v>
          </cell>
          <cell r="X269">
            <v>269144.56110807159</v>
          </cell>
          <cell r="Y269">
            <v>273189.84794131375</v>
          </cell>
          <cell r="Z269">
            <v>277295.52337955317</v>
          </cell>
          <cell r="AA269">
            <v>4387474.5727550527</v>
          </cell>
        </row>
        <row r="270">
          <cell r="B270" t="str">
            <v>1.1.2   Outras Receitas Operacionais</v>
          </cell>
          <cell r="G270">
            <v>922</v>
          </cell>
          <cell r="H270">
            <v>3145</v>
          </cell>
          <cell r="I270">
            <v>7838</v>
          </cell>
          <cell r="J270">
            <v>7841</v>
          </cell>
          <cell r="K270">
            <v>8144</v>
          </cell>
          <cell r="L270">
            <v>8147.0000000000009</v>
          </cell>
          <cell r="M270">
            <v>8150</v>
          </cell>
          <cell r="N270">
            <v>8153</v>
          </cell>
          <cell r="O270">
            <v>8156</v>
          </cell>
          <cell r="P270">
            <v>8159</v>
          </cell>
          <cell r="Q270">
            <v>8162</v>
          </cell>
          <cell r="R270">
            <v>8165</v>
          </cell>
          <cell r="S270">
            <v>8168</v>
          </cell>
          <cell r="T270">
            <v>8170.9999999999991</v>
          </cell>
          <cell r="U270">
            <v>8174</v>
          </cell>
          <cell r="V270">
            <v>8177</v>
          </cell>
          <cell r="W270">
            <v>8180</v>
          </cell>
          <cell r="X270">
            <v>8183</v>
          </cell>
          <cell r="Y270">
            <v>8186.0000000000009</v>
          </cell>
          <cell r="Z270">
            <v>8189</v>
          </cell>
          <cell r="AA270">
            <v>150410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367</v>
          </cell>
          <cell r="H272">
            <v>482</v>
          </cell>
          <cell r="I272">
            <v>763</v>
          </cell>
          <cell r="J272">
            <v>1066</v>
          </cell>
          <cell r="K272">
            <v>1166</v>
          </cell>
          <cell r="L272">
            <v>1187</v>
          </cell>
          <cell r="M272">
            <v>1210</v>
          </cell>
          <cell r="N272">
            <v>1233</v>
          </cell>
          <cell r="O272">
            <v>1256</v>
          </cell>
          <cell r="P272">
            <v>1280</v>
          </cell>
          <cell r="Q272">
            <v>1301</v>
          </cell>
          <cell r="R272">
            <v>1321</v>
          </cell>
          <cell r="S272">
            <v>1343</v>
          </cell>
          <cell r="T272">
            <v>1364</v>
          </cell>
          <cell r="U272">
            <v>1386</v>
          </cell>
          <cell r="V272">
            <v>1409</v>
          </cell>
          <cell r="W272">
            <v>1432</v>
          </cell>
          <cell r="X272">
            <v>1455</v>
          </cell>
          <cell r="Y272">
            <v>1478</v>
          </cell>
          <cell r="Z272">
            <v>1502.0000000000002</v>
          </cell>
          <cell r="AA272">
            <v>24001</v>
          </cell>
        </row>
        <row r="273">
          <cell r="B273" t="str">
            <v>2.  DESEMBOLSOS     (2.1.+ ... + 2.4)</v>
          </cell>
          <cell r="G273">
            <v>148826.92388072691</v>
          </cell>
          <cell r="H273">
            <v>220374.23753478762</v>
          </cell>
          <cell r="I273">
            <v>229030.86067684711</v>
          </cell>
          <cell r="J273">
            <v>231783.11098257283</v>
          </cell>
          <cell r="K273">
            <v>149960.5918943373</v>
          </cell>
          <cell r="L273">
            <v>152611.87394570222</v>
          </cell>
          <cell r="M273">
            <v>141811.6823764795</v>
          </cell>
          <cell r="N273">
            <v>144688.10323180893</v>
          </cell>
          <cell r="O273">
            <v>191144.8028870275</v>
          </cell>
          <cell r="P273">
            <v>168771.24638235764</v>
          </cell>
          <cell r="Q273">
            <v>132985.26496600069</v>
          </cell>
          <cell r="R273">
            <v>132014.80908564222</v>
          </cell>
          <cell r="S273">
            <v>153006.16343129351</v>
          </cell>
          <cell r="T273">
            <v>142137.14264731971</v>
          </cell>
          <cell r="U273">
            <v>181275.39258293336</v>
          </cell>
          <cell r="V273">
            <v>198314.99342638504</v>
          </cell>
          <cell r="W273">
            <v>157208.37990446435</v>
          </cell>
          <cell r="X273">
            <v>142137.98021416541</v>
          </cell>
          <cell r="Y273">
            <v>155864.99891347936</v>
          </cell>
          <cell r="Z273">
            <v>143105.24775739125</v>
          </cell>
          <cell r="AA273">
            <v>3317053.8067217227</v>
          </cell>
        </row>
        <row r="274">
          <cell r="B274" t="str">
            <v>2.1.  OPERACIONAIS     (2.1.1.+ ... + 2.1.8)</v>
          </cell>
          <cell r="G274">
            <v>36270.368000000002</v>
          </cell>
          <cell r="H274">
            <v>51409.9355</v>
          </cell>
          <cell r="I274">
            <v>54750.620499999997</v>
          </cell>
          <cell r="J274">
            <v>61839.406999999999</v>
          </cell>
          <cell r="K274">
            <v>62209.801726600002</v>
          </cell>
          <cell r="L274">
            <v>62575.396787475693</v>
          </cell>
          <cell r="M274">
            <v>70673.083929921762</v>
          </cell>
          <cell r="N274">
            <v>71328.150918454281</v>
          </cell>
          <cell r="O274">
            <v>72121.792090872506</v>
          </cell>
          <cell r="P274">
            <v>72392.178975732939</v>
          </cell>
          <cell r="Q274">
            <v>72639.173369687574</v>
          </cell>
          <cell r="R274">
            <v>72894.297136974201</v>
          </cell>
          <cell r="S274">
            <v>73188.163815274427</v>
          </cell>
          <cell r="T274">
            <v>73466.382859184669</v>
          </cell>
          <cell r="U274">
            <v>73757.078437116201</v>
          </cell>
          <cell r="V274">
            <v>74038.2089504537</v>
          </cell>
          <cell r="W274">
            <v>74615.658898571302</v>
          </cell>
          <cell r="X274">
            <v>75323.514035848202</v>
          </cell>
          <cell r="Y274">
            <v>75648.570846923642</v>
          </cell>
          <cell r="Z274">
            <v>75973.851272331347</v>
          </cell>
          <cell r="AA274">
            <v>1357115.6350514225</v>
          </cell>
        </row>
        <row r="275">
          <cell r="B275" t="str">
            <v xml:space="preserve">2.1.1.  Pessoal / Administradores   </v>
          </cell>
          <cell r="G275">
            <v>20034</v>
          </cell>
          <cell r="H275">
            <v>27971</v>
          </cell>
          <cell r="I275">
            <v>31249</v>
          </cell>
          <cell r="J275">
            <v>34297</v>
          </cell>
          <cell r="K275">
            <v>34048</v>
          </cell>
          <cell r="L275">
            <v>34047</v>
          </cell>
          <cell r="M275">
            <v>34048</v>
          </cell>
          <cell r="N275">
            <v>34047</v>
          </cell>
          <cell r="O275">
            <v>34048</v>
          </cell>
          <cell r="P275">
            <v>34047</v>
          </cell>
          <cell r="Q275">
            <v>34048</v>
          </cell>
          <cell r="R275">
            <v>34047</v>
          </cell>
          <cell r="S275">
            <v>34048</v>
          </cell>
          <cell r="T275">
            <v>34047</v>
          </cell>
          <cell r="U275">
            <v>34048</v>
          </cell>
          <cell r="V275">
            <v>34047</v>
          </cell>
          <cell r="W275">
            <v>34047</v>
          </cell>
          <cell r="X275">
            <v>34047</v>
          </cell>
          <cell r="Y275">
            <v>34047</v>
          </cell>
          <cell r="Z275">
            <v>34047</v>
          </cell>
          <cell r="AA275">
            <v>658309</v>
          </cell>
        </row>
        <row r="276">
          <cell r="B276" t="str">
            <v xml:space="preserve">2.1.2.  Conservação de Rotina  </v>
          </cell>
          <cell r="G276">
            <v>2691</v>
          </cell>
          <cell r="H276">
            <v>5382</v>
          </cell>
          <cell r="I276">
            <v>5457</v>
          </cell>
          <cell r="J276">
            <v>5560</v>
          </cell>
          <cell r="K276">
            <v>6466</v>
          </cell>
          <cell r="L276">
            <v>6466</v>
          </cell>
          <cell r="M276">
            <v>6466</v>
          </cell>
          <cell r="N276">
            <v>6466</v>
          </cell>
          <cell r="O276">
            <v>6997</v>
          </cell>
          <cell r="P276">
            <v>6997</v>
          </cell>
          <cell r="Q276">
            <v>6997</v>
          </cell>
          <cell r="R276">
            <v>6997</v>
          </cell>
          <cell r="S276">
            <v>6997</v>
          </cell>
          <cell r="T276">
            <v>6997</v>
          </cell>
          <cell r="U276">
            <v>6997</v>
          </cell>
          <cell r="V276">
            <v>6997</v>
          </cell>
          <cell r="W276">
            <v>6997</v>
          </cell>
          <cell r="X276">
            <v>6997</v>
          </cell>
          <cell r="Y276">
            <v>6997</v>
          </cell>
          <cell r="Z276">
            <v>6997</v>
          </cell>
          <cell r="AA276">
            <v>128918</v>
          </cell>
        </row>
        <row r="277">
          <cell r="B277" t="str">
            <v xml:space="preserve">2.1.3.  Consumo   </v>
          </cell>
          <cell r="G277">
            <v>925</v>
          </cell>
          <cell r="H277">
            <v>987</v>
          </cell>
          <cell r="I277">
            <v>1000</v>
          </cell>
          <cell r="J277">
            <v>1135</v>
          </cell>
          <cell r="K277">
            <v>1135</v>
          </cell>
          <cell r="L277">
            <v>1135</v>
          </cell>
          <cell r="M277">
            <v>1135</v>
          </cell>
          <cell r="N277">
            <v>1135</v>
          </cell>
          <cell r="O277">
            <v>1135</v>
          </cell>
          <cell r="P277">
            <v>1135</v>
          </cell>
          <cell r="Q277">
            <v>1135</v>
          </cell>
          <cell r="R277">
            <v>1135</v>
          </cell>
          <cell r="S277">
            <v>1135</v>
          </cell>
          <cell r="T277">
            <v>1135</v>
          </cell>
          <cell r="U277">
            <v>1135</v>
          </cell>
          <cell r="V277">
            <v>1135</v>
          </cell>
          <cell r="W277">
            <v>1135</v>
          </cell>
          <cell r="X277">
            <v>1135</v>
          </cell>
          <cell r="Y277">
            <v>1135</v>
          </cell>
          <cell r="Z277">
            <v>1135</v>
          </cell>
          <cell r="AA277">
            <v>22207</v>
          </cell>
        </row>
        <row r="278">
          <cell r="B278" t="str">
            <v>2.1.4.  Transportes</v>
          </cell>
          <cell r="G278">
            <v>2399</v>
          </cell>
          <cell r="H278">
            <v>4565</v>
          </cell>
          <cell r="I278">
            <v>4981</v>
          </cell>
          <cell r="J278">
            <v>5230</v>
          </cell>
          <cell r="K278">
            <v>5306</v>
          </cell>
          <cell r="L278">
            <v>5307</v>
          </cell>
          <cell r="M278">
            <v>5306</v>
          </cell>
          <cell r="N278">
            <v>5307</v>
          </cell>
          <cell r="O278">
            <v>5306</v>
          </cell>
          <cell r="P278">
            <v>5307</v>
          </cell>
          <cell r="Q278">
            <v>5306</v>
          </cell>
          <cell r="R278">
            <v>5307</v>
          </cell>
          <cell r="S278">
            <v>5306</v>
          </cell>
          <cell r="T278">
            <v>5307</v>
          </cell>
          <cell r="U278">
            <v>5306</v>
          </cell>
          <cell r="V278">
            <v>5307</v>
          </cell>
          <cell r="W278">
            <v>5306</v>
          </cell>
          <cell r="X278">
            <v>5307</v>
          </cell>
          <cell r="Y278">
            <v>5306</v>
          </cell>
          <cell r="Z278">
            <v>5306</v>
          </cell>
          <cell r="AA278">
            <v>102078</v>
          </cell>
        </row>
        <row r="279">
          <cell r="B279" t="str">
            <v>2.1.5.  Diversas</v>
          </cell>
          <cell r="G279">
            <v>3376</v>
          </cell>
          <cell r="H279">
            <v>4638</v>
          </cell>
          <cell r="I279">
            <v>4059</v>
          </cell>
          <cell r="J279">
            <v>2441</v>
          </cell>
          <cell r="K279">
            <v>1745</v>
          </cell>
          <cell r="L279">
            <v>1745</v>
          </cell>
          <cell r="M279">
            <v>1745</v>
          </cell>
          <cell r="N279">
            <v>1745</v>
          </cell>
          <cell r="O279">
            <v>1745</v>
          </cell>
          <cell r="P279">
            <v>1745</v>
          </cell>
          <cell r="Q279">
            <v>1745</v>
          </cell>
          <cell r="R279">
            <v>1745</v>
          </cell>
          <cell r="S279">
            <v>1745</v>
          </cell>
          <cell r="T279">
            <v>1745</v>
          </cell>
          <cell r="U279">
            <v>1745</v>
          </cell>
          <cell r="V279">
            <v>1745</v>
          </cell>
          <cell r="W279">
            <v>1745</v>
          </cell>
          <cell r="X279">
            <v>1745</v>
          </cell>
          <cell r="Y279">
            <v>1745</v>
          </cell>
          <cell r="Z279">
            <v>1745</v>
          </cell>
          <cell r="AA279">
            <v>42434</v>
          </cell>
        </row>
        <row r="280">
          <cell r="B280" t="str">
            <v>2.1.6.  Tributos s/ Faturamento</v>
          </cell>
          <cell r="G280">
            <v>3457.3679999999999</v>
          </cell>
          <cell r="H280">
            <v>4628.9354999999996</v>
          </cell>
          <cell r="I280">
            <v>4958.6204999999991</v>
          </cell>
          <cell r="J280">
            <v>10276.406999999999</v>
          </cell>
          <cell r="K280">
            <v>10671.801726600001</v>
          </cell>
          <cell r="L280">
            <v>11063.396787475691</v>
          </cell>
          <cell r="M280">
            <v>19190.083929921766</v>
          </cell>
          <cell r="N280">
            <v>19875.150918454288</v>
          </cell>
          <cell r="O280">
            <v>20176.792090872506</v>
          </cell>
          <cell r="P280">
            <v>20492.178975732942</v>
          </cell>
          <cell r="Q280">
            <v>20764.173369687582</v>
          </cell>
          <cell r="R280">
            <v>21070.297136974208</v>
          </cell>
          <cell r="S280">
            <v>21381.163815274434</v>
          </cell>
          <cell r="T280">
            <v>21696.382859184665</v>
          </cell>
          <cell r="U280">
            <v>22016.078437116201</v>
          </cell>
          <cell r="V280">
            <v>22340.208950453693</v>
          </cell>
          <cell r="W280">
            <v>22938.658898571306</v>
          </cell>
          <cell r="X280">
            <v>23661.514035848195</v>
          </cell>
          <cell r="Y280">
            <v>24011.570846923642</v>
          </cell>
          <cell r="Z280">
            <v>24366.851272331354</v>
          </cell>
          <cell r="AA280">
            <v>349037.63505142246</v>
          </cell>
        </row>
        <row r="281">
          <cell r="B281" t="str">
            <v>2.1.7.  Seguros</v>
          </cell>
          <cell r="G281">
            <v>910</v>
          </cell>
          <cell r="H281">
            <v>910</v>
          </cell>
          <cell r="I281">
            <v>910</v>
          </cell>
          <cell r="J281">
            <v>910</v>
          </cell>
          <cell r="K281">
            <v>910</v>
          </cell>
          <cell r="L281">
            <v>910</v>
          </cell>
          <cell r="M281">
            <v>910</v>
          </cell>
          <cell r="N281">
            <v>910</v>
          </cell>
          <cell r="O281">
            <v>910</v>
          </cell>
          <cell r="P281">
            <v>910</v>
          </cell>
          <cell r="Q281">
            <v>910</v>
          </cell>
          <cell r="R281">
            <v>910</v>
          </cell>
          <cell r="S281">
            <v>910</v>
          </cell>
          <cell r="T281">
            <v>910</v>
          </cell>
          <cell r="U281">
            <v>910</v>
          </cell>
          <cell r="V281">
            <v>910</v>
          </cell>
          <cell r="W281">
            <v>910</v>
          </cell>
          <cell r="X281">
            <v>910</v>
          </cell>
          <cell r="Y281">
            <v>910</v>
          </cell>
          <cell r="Z281">
            <v>910</v>
          </cell>
          <cell r="AA281">
            <v>18200</v>
          </cell>
        </row>
        <row r="282">
          <cell r="B282" t="str">
            <v xml:space="preserve">2.1.8.  Garantias </v>
          </cell>
          <cell r="G282">
            <v>2478</v>
          </cell>
          <cell r="H282">
            <v>2328</v>
          </cell>
          <cell r="I282">
            <v>2136</v>
          </cell>
          <cell r="J282">
            <v>1990</v>
          </cell>
          <cell r="K282">
            <v>1928</v>
          </cell>
          <cell r="L282">
            <v>1902</v>
          </cell>
          <cell r="M282">
            <v>1873</v>
          </cell>
          <cell r="N282">
            <v>1843</v>
          </cell>
          <cell r="O282">
            <v>1804</v>
          </cell>
          <cell r="P282">
            <v>1759</v>
          </cell>
          <cell r="Q282">
            <v>1734</v>
          </cell>
          <cell r="R282">
            <v>1683</v>
          </cell>
          <cell r="S282">
            <v>1666</v>
          </cell>
          <cell r="T282">
            <v>1629</v>
          </cell>
          <cell r="U282">
            <v>1600</v>
          </cell>
          <cell r="V282">
            <v>1557</v>
          </cell>
          <cell r="W282">
            <v>1537</v>
          </cell>
          <cell r="X282">
            <v>1521</v>
          </cell>
          <cell r="Y282">
            <v>1497</v>
          </cell>
          <cell r="Z282">
            <v>1467</v>
          </cell>
          <cell r="AA282">
            <v>35932</v>
          </cell>
        </row>
        <row r="283">
          <cell r="B283" t="str">
            <v>2.2.  INVESTIMENTOS / IMOBILIZADO     (2.2.1.+ ... + 2.2.7)</v>
          </cell>
          <cell r="G283">
            <v>77642.7</v>
          </cell>
          <cell r="H283">
            <v>131178.44</v>
          </cell>
          <cell r="I283">
            <v>118033.92</v>
          </cell>
          <cell r="J283">
            <v>92210.27</v>
          </cell>
          <cell r="K283">
            <v>28172.539999999997</v>
          </cell>
          <cell r="L283">
            <v>29407.350000000002</v>
          </cell>
          <cell r="M283">
            <v>19503.780000000002</v>
          </cell>
          <cell r="N283">
            <v>24341.48</v>
          </cell>
          <cell r="O283">
            <v>69809.97</v>
          </cell>
          <cell r="P283">
            <v>47126.600000000006</v>
          </cell>
          <cell r="Q283">
            <v>4768.5</v>
          </cell>
          <cell r="R283">
            <v>654.63000000000034</v>
          </cell>
          <cell r="S283">
            <v>20131.39</v>
          </cell>
          <cell r="T283">
            <v>8298.4600000000009</v>
          </cell>
          <cell r="U283">
            <v>47432.810000000005</v>
          </cell>
          <cell r="V283">
            <v>66824.56</v>
          </cell>
          <cell r="W283">
            <v>26329.420000000002</v>
          </cell>
          <cell r="X283">
            <v>9427.6</v>
          </cell>
          <cell r="Y283">
            <v>24833.32</v>
          </cell>
          <cell r="Z283">
            <v>19641.18</v>
          </cell>
          <cell r="AA283">
            <v>865768.91999999993</v>
          </cell>
        </row>
        <row r="284">
          <cell r="B284" t="str">
            <v xml:space="preserve">2.2.1.  Ampliação Principal </v>
          </cell>
          <cell r="G284">
            <v>13858.4</v>
          </cell>
          <cell r="H284">
            <v>37111.25</v>
          </cell>
          <cell r="I284">
            <v>36050.32</v>
          </cell>
          <cell r="J284">
            <v>12038.28</v>
          </cell>
          <cell r="K284">
            <v>3053.3700000000003</v>
          </cell>
          <cell r="L284">
            <v>2336.0000000000009</v>
          </cell>
          <cell r="M284">
            <v>2742.6300000000006</v>
          </cell>
          <cell r="N284">
            <v>2692.6300000000006</v>
          </cell>
          <cell r="O284">
            <v>27657.599999999999</v>
          </cell>
          <cell r="P284">
            <v>11464.49</v>
          </cell>
          <cell r="Q284">
            <v>50</v>
          </cell>
          <cell r="R284">
            <v>38.82</v>
          </cell>
          <cell r="S284">
            <v>0</v>
          </cell>
          <cell r="T284">
            <v>3278.07</v>
          </cell>
          <cell r="U284">
            <v>33379.33</v>
          </cell>
          <cell r="V284">
            <v>46931.12</v>
          </cell>
          <cell r="W284">
            <v>19774.8</v>
          </cell>
          <cell r="X284">
            <v>0</v>
          </cell>
          <cell r="Y284">
            <v>0</v>
          </cell>
          <cell r="Z284">
            <v>0</v>
          </cell>
          <cell r="AA284">
            <v>252457.11</v>
          </cell>
        </row>
        <row r="285">
          <cell r="B285" t="str">
            <v>2.2.2.  Demais Obras de Ampliação/Melhoramentos</v>
          </cell>
          <cell r="G285">
            <v>16090.85</v>
          </cell>
          <cell r="H285">
            <v>29200.639999999999</v>
          </cell>
          <cell r="I285">
            <v>36249.01</v>
          </cell>
          <cell r="J285">
            <v>19933.34</v>
          </cell>
          <cell r="K285">
            <v>3939.89</v>
          </cell>
          <cell r="L285">
            <v>4060.4200000000005</v>
          </cell>
          <cell r="M285">
            <v>7584.3399999999992</v>
          </cell>
          <cell r="N285">
            <v>14452.34</v>
          </cell>
          <cell r="O285">
            <v>20397.32</v>
          </cell>
          <cell r="P285">
            <v>19914.62</v>
          </cell>
          <cell r="Q285">
            <v>3239.9</v>
          </cell>
          <cell r="R285">
            <v>241.78000000000034</v>
          </cell>
          <cell r="S285">
            <v>0</v>
          </cell>
          <cell r="T285">
            <v>700.45</v>
          </cell>
          <cell r="U285">
            <v>2705.51</v>
          </cell>
          <cell r="V285">
            <v>5544.21</v>
          </cell>
          <cell r="W285">
            <v>1829.92</v>
          </cell>
          <cell r="X285">
            <v>1594.18</v>
          </cell>
          <cell r="Y285">
            <v>1953.95</v>
          </cell>
          <cell r="Z285">
            <v>379.28</v>
          </cell>
          <cell r="AA285">
            <v>190011.95</v>
          </cell>
        </row>
        <row r="286">
          <cell r="B286" t="str">
            <v xml:space="preserve">2.2.3.  Equipamentos, Veiculos e Sist. Controle </v>
          </cell>
          <cell r="G286">
            <v>18270.07</v>
          </cell>
          <cell r="H286">
            <v>14890.93</v>
          </cell>
          <cell r="I286">
            <v>8116.82</v>
          </cell>
          <cell r="J286">
            <v>23857.84</v>
          </cell>
          <cell r="K286">
            <v>741.48</v>
          </cell>
          <cell r="L286">
            <v>6425.2</v>
          </cell>
          <cell r="M286">
            <v>415.54</v>
          </cell>
          <cell r="N286">
            <v>269.32</v>
          </cell>
          <cell r="O286">
            <v>12542.599999999999</v>
          </cell>
          <cell r="P286">
            <v>1045.97</v>
          </cell>
          <cell r="Q286">
            <v>209.85000000000036</v>
          </cell>
          <cell r="R286">
            <v>5.2799999999999914</v>
          </cell>
          <cell r="S286">
            <v>745.48999999999978</v>
          </cell>
          <cell r="T286">
            <v>872.88</v>
          </cell>
          <cell r="U286">
            <v>692.5</v>
          </cell>
          <cell r="V286">
            <v>755.88999999999942</v>
          </cell>
          <cell r="W286">
            <v>1355.19</v>
          </cell>
          <cell r="X286">
            <v>1189.67</v>
          </cell>
          <cell r="Y286">
            <v>9378.869999999999</v>
          </cell>
          <cell r="Z286">
            <v>3833.37</v>
          </cell>
          <cell r="AA286">
            <v>105614.76</v>
          </cell>
        </row>
        <row r="287">
          <cell r="B287" t="str">
            <v>2.2.4.  Desapropriações</v>
          </cell>
          <cell r="G287">
            <v>1765.1400000000008</v>
          </cell>
          <cell r="H287">
            <v>27575.53</v>
          </cell>
          <cell r="I287">
            <v>21168.94000000001</v>
          </cell>
          <cell r="J287">
            <v>24411.09</v>
          </cell>
          <cell r="K287">
            <v>15283.4</v>
          </cell>
          <cell r="L287">
            <v>5000</v>
          </cell>
          <cell r="M287">
            <v>2000</v>
          </cell>
          <cell r="N287">
            <v>2000</v>
          </cell>
          <cell r="O287">
            <v>1500</v>
          </cell>
          <cell r="P287">
            <v>1500</v>
          </cell>
          <cell r="Q287">
            <v>900</v>
          </cell>
          <cell r="R287">
            <v>0</v>
          </cell>
          <cell r="S287">
            <v>0</v>
          </cell>
          <cell r="T287">
            <v>0</v>
          </cell>
          <cell r="U287">
            <v>2000</v>
          </cell>
          <cell r="V287">
            <v>2000</v>
          </cell>
          <cell r="W287">
            <v>1387.9</v>
          </cell>
          <cell r="X287">
            <v>250</v>
          </cell>
          <cell r="Y287">
            <v>200</v>
          </cell>
          <cell r="Z287">
            <v>0</v>
          </cell>
          <cell r="AA287">
            <v>108942</v>
          </cell>
        </row>
        <row r="288">
          <cell r="B288" t="str">
            <v xml:space="preserve">2.2.5.  Conservação Especial </v>
          </cell>
          <cell r="G288">
            <v>27658.240000000002</v>
          </cell>
          <cell r="H288">
            <v>22400.09</v>
          </cell>
          <cell r="I288">
            <v>16448.830000000002</v>
          </cell>
          <cell r="J288">
            <v>11969.72</v>
          </cell>
          <cell r="K288">
            <v>5154.3999999999987</v>
          </cell>
          <cell r="L288">
            <v>11585.73</v>
          </cell>
          <cell r="M288">
            <v>6761.2700000000013</v>
          </cell>
          <cell r="N288">
            <v>4927.1899999999996</v>
          </cell>
          <cell r="O288">
            <v>7712.45</v>
          </cell>
          <cell r="P288">
            <v>13201.52</v>
          </cell>
          <cell r="Q288">
            <v>368.75</v>
          </cell>
          <cell r="R288">
            <v>368.75</v>
          </cell>
          <cell r="S288">
            <v>19385.900000000001</v>
          </cell>
          <cell r="T288">
            <v>3447.06</v>
          </cell>
          <cell r="U288">
            <v>8655.4699999999993</v>
          </cell>
          <cell r="V288">
            <v>11593.34</v>
          </cell>
          <cell r="W288">
            <v>1981.61</v>
          </cell>
          <cell r="X288">
            <v>6393.75</v>
          </cell>
          <cell r="Y288">
            <v>13300.5</v>
          </cell>
          <cell r="Z288">
            <v>15428.53</v>
          </cell>
          <cell r="AA288">
            <v>208743.09999999998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30214.560000000005</v>
          </cell>
          <cell r="H291">
            <v>32206.41</v>
          </cell>
          <cell r="I291">
            <v>51955.11</v>
          </cell>
          <cell r="J291">
            <v>41453.94</v>
          </cell>
          <cell r="K291">
            <v>22149.033372000002</v>
          </cell>
          <cell r="L291">
            <v>22308.925004781253</v>
          </cell>
          <cell r="M291">
            <v>15935.804686429628</v>
          </cell>
          <cell r="N291">
            <v>11696.099897216014</v>
          </cell>
          <cell r="O291">
            <v>11958.772495154992</v>
          </cell>
          <cell r="P291">
            <v>12068.196848285779</v>
          </cell>
          <cell r="Q291">
            <v>20842.659854814061</v>
          </cell>
          <cell r="R291">
            <v>22684.88918045348</v>
          </cell>
          <cell r="S291">
            <v>22792.745831887085</v>
          </cell>
          <cell r="T291">
            <v>22902.1119742837</v>
          </cell>
          <cell r="U291">
            <v>23013.03067183221</v>
          </cell>
          <cell r="V291">
            <v>23125.487497267175</v>
          </cell>
          <cell r="W291">
            <v>23333.084011065192</v>
          </cell>
          <cell r="X291">
            <v>23583.826833242143</v>
          </cell>
          <cell r="Y291">
            <v>23705.275438239412</v>
          </cell>
          <cell r="Z291">
            <v>23828.535701386594</v>
          </cell>
          <cell r="AA291">
            <v>481758.49929833878</v>
          </cell>
        </row>
        <row r="292">
          <cell r="B292" t="str">
            <v>2.3.1.  Valor Variável da Concessão</v>
          </cell>
          <cell r="G292">
            <v>2230.56</v>
          </cell>
          <cell r="H292">
            <v>2986.41</v>
          </cell>
          <cell r="I292">
            <v>3199.11</v>
          </cell>
          <cell r="J292">
            <v>6629.94</v>
          </cell>
          <cell r="K292">
            <v>6885.0333720000008</v>
          </cell>
          <cell r="L292">
            <v>7044.9250047812529</v>
          </cell>
          <cell r="M292">
            <v>6915.4923524281276</v>
          </cell>
          <cell r="N292">
            <v>7006.221127787614</v>
          </cell>
          <cell r="O292">
            <v>7110.8781818054922</v>
          </cell>
          <cell r="P292">
            <v>7220.3025349362797</v>
          </cell>
          <cell r="Q292">
            <v>7314.6774692558083</v>
          </cell>
          <cell r="R292">
            <v>7420.8891804534815</v>
          </cell>
          <cell r="S292">
            <v>7528.7458318870858</v>
          </cell>
          <cell r="T292">
            <v>7638.1119742837</v>
          </cell>
          <cell r="U292">
            <v>7749.0306718322099</v>
          </cell>
          <cell r="V292">
            <v>7861.4874972671769</v>
          </cell>
          <cell r="W292">
            <v>8069.0840110651907</v>
          </cell>
          <cell r="X292">
            <v>8319.8268332421449</v>
          </cell>
          <cell r="Y292">
            <v>8441.2754382394123</v>
          </cell>
          <cell r="Z292">
            <v>8564.5357013865942</v>
          </cell>
          <cell r="AA292">
            <v>136136.53718265161</v>
          </cell>
        </row>
        <row r="293">
          <cell r="B293" t="str">
            <v xml:space="preserve">2.3.2.  Valor Fixo da Concessão </v>
          </cell>
          <cell r="G293">
            <v>27984.000000000004</v>
          </cell>
          <cell r="H293">
            <v>29220</v>
          </cell>
          <cell r="I293">
            <v>48756</v>
          </cell>
          <cell r="J293">
            <v>34824</v>
          </cell>
          <cell r="K293">
            <v>15264</v>
          </cell>
          <cell r="L293">
            <v>15264</v>
          </cell>
          <cell r="M293">
            <v>9020.3123340015009</v>
          </cell>
          <cell r="N293">
            <v>4689.8787694284001</v>
          </cell>
          <cell r="O293">
            <v>4847.8943133494995</v>
          </cell>
          <cell r="P293">
            <v>4847.8943133494995</v>
          </cell>
          <cell r="Q293">
            <v>13527.982385558251</v>
          </cell>
          <cell r="R293">
            <v>15264</v>
          </cell>
          <cell r="S293">
            <v>15264</v>
          </cell>
          <cell r="T293">
            <v>15264</v>
          </cell>
          <cell r="U293">
            <v>15264</v>
          </cell>
          <cell r="V293">
            <v>15264</v>
          </cell>
          <cell r="W293">
            <v>15264</v>
          </cell>
          <cell r="X293">
            <v>15264</v>
          </cell>
          <cell r="Y293">
            <v>15264</v>
          </cell>
          <cell r="Z293">
            <v>15264</v>
          </cell>
          <cell r="AA293">
            <v>345621.9621156872</v>
          </cell>
        </row>
        <row r="294">
          <cell r="B294" t="str">
            <v>2.4.  DESEMBOLSOS  SOBRE O LUCRO     (2.4.1. + 2.4.2)</v>
          </cell>
          <cell r="G294">
            <v>4699.2958807269233</v>
          </cell>
          <cell r="H294">
            <v>5579.4520347876341</v>
          </cell>
          <cell r="I294">
            <v>4291.2101768471239</v>
          </cell>
          <cell r="J294">
            <v>36279.493982572843</v>
          </cell>
          <cell r="K294">
            <v>37429.216795737288</v>
          </cell>
          <cell r="L294">
            <v>38320.202153445265</v>
          </cell>
          <cell r="M294">
            <v>35699.013760128117</v>
          </cell>
          <cell r="N294">
            <v>37322.372416138649</v>
          </cell>
          <cell r="O294">
            <v>37254.268301000011</v>
          </cell>
          <cell r="P294">
            <v>37184.270558338903</v>
          </cell>
          <cell r="Q294">
            <v>34734.931741499058</v>
          </cell>
          <cell r="R294">
            <v>35780.992768214535</v>
          </cell>
          <cell r="S294">
            <v>36893.863784131987</v>
          </cell>
          <cell r="T294">
            <v>37470.187813851313</v>
          </cell>
          <cell r="U294">
            <v>37072.473473984937</v>
          </cell>
          <cell r="V294">
            <v>34326.736978664194</v>
          </cell>
          <cell r="W294">
            <v>32930.216994827875</v>
          </cell>
          <cell r="X294">
            <v>33803.039345075042</v>
          </cell>
          <cell r="Y294">
            <v>31677.832628316308</v>
          </cell>
          <cell r="Z294">
            <v>23661.680783673317</v>
          </cell>
          <cell r="AA294">
            <v>612410.75237196125</v>
          </cell>
        </row>
        <row r="295">
          <cell r="B295" t="str">
            <v xml:space="preserve">2.4.1.  Contribuição Social  </v>
          </cell>
          <cell r="G295">
            <v>1145.0414256307693</v>
          </cell>
          <cell r="H295">
            <v>1358.4126144939717</v>
          </cell>
          <cell r="I295">
            <v>1046.1115580235455</v>
          </cell>
          <cell r="J295">
            <v>8800.8470260782669</v>
          </cell>
          <cell r="K295">
            <v>9079.5677080575279</v>
          </cell>
          <cell r="L295">
            <v>9295.5641584109708</v>
          </cell>
          <cell r="M295">
            <v>8660.1245479098488</v>
          </cell>
          <cell r="N295">
            <v>9053.6660402760353</v>
          </cell>
          <cell r="O295">
            <v>9037.1559517575788</v>
          </cell>
          <cell r="P295">
            <v>9020.1868020215516</v>
          </cell>
          <cell r="Q295">
            <v>8426.4076949088612</v>
          </cell>
          <cell r="R295">
            <v>8679.9982468398866</v>
          </cell>
          <cell r="S295">
            <v>8949.7851597895751</v>
          </cell>
          <cell r="T295">
            <v>9089.500076085169</v>
          </cell>
          <cell r="U295">
            <v>8993.084478541803</v>
          </cell>
          <cell r="V295">
            <v>8327.4513887670819</v>
          </cell>
          <cell r="W295">
            <v>7988.9010896552427</v>
          </cell>
          <cell r="X295">
            <v>8200.4943866848607</v>
          </cell>
          <cell r="Y295">
            <v>7685.29275837971</v>
          </cell>
          <cell r="Z295">
            <v>5741.9832202844409</v>
          </cell>
          <cell r="AA295">
            <v>148579.57633259665</v>
          </cell>
        </row>
        <row r="296">
          <cell r="B296" t="str">
            <v xml:space="preserve">2.4.2.  Imposto de Renda  </v>
          </cell>
          <cell r="G296">
            <v>3554.2544550961538</v>
          </cell>
          <cell r="H296">
            <v>4221.0394202936623</v>
          </cell>
          <cell r="I296">
            <v>3245.0986188235784</v>
          </cell>
          <cell r="J296">
            <v>27478.646956494576</v>
          </cell>
          <cell r="K296">
            <v>28349.649087679762</v>
          </cell>
          <cell r="L296">
            <v>29024.637995034296</v>
          </cell>
          <cell r="M296">
            <v>27038.889212218266</v>
          </cell>
          <cell r="N296">
            <v>28268.70637586261</v>
          </cell>
          <cell r="O296">
            <v>28217.11234924243</v>
          </cell>
          <cell r="P296">
            <v>28164.083756317348</v>
          </cell>
          <cell r="Q296">
            <v>26308.524046590195</v>
          </cell>
          <cell r="R296">
            <v>27100.994521374651</v>
          </cell>
          <cell r="S296">
            <v>27944.078624342415</v>
          </cell>
          <cell r="T296">
            <v>28380.687737766144</v>
          </cell>
          <cell r="U296">
            <v>28079.388995443136</v>
          </cell>
          <cell r="V296">
            <v>25999.285589897114</v>
          </cell>
          <cell r="W296">
            <v>24941.315905172632</v>
          </cell>
          <cell r="X296">
            <v>25602.544958390183</v>
          </cell>
          <cell r="Y296">
            <v>23992.539869936598</v>
          </cell>
          <cell r="Z296">
            <v>17919.697563388876</v>
          </cell>
          <cell r="AA296">
            <v>463831.1760393646</v>
          </cell>
        </row>
        <row r="297">
          <cell r="B297" t="str">
            <v>3.  SALDO DO CAIXA     (1 - 2)</v>
          </cell>
          <cell r="G297">
            <v>-74107.923880726914</v>
          </cell>
          <cell r="H297">
            <v>-120345.23753478762</v>
          </cell>
          <cell r="I297">
            <v>-121630.86067684711</v>
          </cell>
          <cell r="J297">
            <v>-9719.1109825728345</v>
          </cell>
          <cell r="K297">
            <v>80706.520505662687</v>
          </cell>
          <cell r="L297">
            <v>83405.959547006205</v>
          </cell>
          <cell r="M297">
            <v>89914.729371124791</v>
          </cell>
          <cell r="N297">
            <v>90085.601027778204</v>
          </cell>
          <cell r="O297">
            <v>47140.469839822268</v>
          </cell>
          <cell r="P297">
            <v>73185.504782185017</v>
          </cell>
          <cell r="Q297">
            <v>112138.31734252622</v>
          </cell>
          <cell r="R297">
            <v>116669.16359614054</v>
          </cell>
          <cell r="S297">
            <v>99295.030964942707</v>
          </cell>
          <cell r="T297">
            <v>113830.58982880361</v>
          </cell>
          <cell r="U297">
            <v>78411.629811473627</v>
          </cell>
          <cell r="V297">
            <v>65143.589815854153</v>
          </cell>
          <cell r="W297">
            <v>113193.08713104203</v>
          </cell>
          <cell r="X297">
            <v>136644.58089390618</v>
          </cell>
          <cell r="Y297">
            <v>126988.8490278344</v>
          </cell>
          <cell r="Z297">
            <v>143881.27562216192</v>
          </cell>
          <cell r="AA297">
            <v>1244831.76603333</v>
          </cell>
        </row>
        <row r="298">
          <cell r="B298" t="str">
            <v xml:space="preserve">4. T.I.R. (Taxa Interna de Retorno) Anual do Projeto     </v>
          </cell>
          <cell r="G298">
            <v>0.18482198272984429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283242.32903350698</v>
          </cell>
          <cell r="H303">
            <v>287969.05948152556</v>
          </cell>
          <cell r="I303">
            <v>292775.11211849301</v>
          </cell>
          <cell r="J303">
            <v>297661.82668872463</v>
          </cell>
          <cell r="K303">
            <v>302630.5657302966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1464278.893052547</v>
          </cell>
        </row>
        <row r="304">
          <cell r="B304" t="str">
            <v>1.1.  RECEITAS     (1.1.1.+ ... + 1.1.4)</v>
          </cell>
          <cell r="G304">
            <v>283242.32903350698</v>
          </cell>
          <cell r="H304">
            <v>287969.05948152556</v>
          </cell>
          <cell r="I304">
            <v>292775.11211849301</v>
          </cell>
          <cell r="J304">
            <v>297661.82668872463</v>
          </cell>
          <cell r="K304">
            <v>302630.5657302966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1464278.893052547</v>
          </cell>
        </row>
        <row r="305">
          <cell r="B305" t="str">
            <v>1.1.1   Receitas de Pedágio</v>
          </cell>
          <cell r="G305">
            <v>274390.77790658275</v>
          </cell>
          <cell r="H305">
            <v>278969.79421749973</v>
          </cell>
          <cell r="I305">
            <v>283625.65383501293</v>
          </cell>
          <cell r="J305">
            <v>288359.6546353476</v>
          </cell>
          <cell r="K305">
            <v>293173.11657616671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1418518.9971706099</v>
          </cell>
        </row>
        <row r="306">
          <cell r="B306" t="str">
            <v>1.1.2   Outras Receitas Operacionais</v>
          </cell>
          <cell r="G306">
            <v>7479.656606994391</v>
          </cell>
          <cell r="H306">
            <v>7604.4766532976446</v>
          </cell>
          <cell r="I306">
            <v>7731.391382047118</v>
          </cell>
          <cell r="J306">
            <v>7860.436172232432</v>
          </cell>
          <cell r="K306">
            <v>7991.6470047642051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38667.60781933579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1371.8945199298544</v>
          </cell>
          <cell r="H308">
            <v>1394.7886107281797</v>
          </cell>
          <cell r="I308">
            <v>1418.0669014329922</v>
          </cell>
          <cell r="J308">
            <v>1441.7358811445981</v>
          </cell>
          <cell r="K308">
            <v>1465.8021493657147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7092.2880626013393</v>
          </cell>
        </row>
        <row r="309">
          <cell r="B309" t="str">
            <v>2.  DESEMBOLSOS     (2.1.+ ... + 2.4)</v>
          </cell>
          <cell r="G309">
            <v>150151.40143062337</v>
          </cell>
          <cell r="H309">
            <v>152091.30186380562</v>
          </cell>
          <cell r="I309">
            <v>154063.75696673157</v>
          </cell>
          <cell r="J309">
            <v>156069.31658471323</v>
          </cell>
          <cell r="K309">
            <v>158108.53991786425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770484.31676373794</v>
          </cell>
        </row>
        <row r="310">
          <cell r="B310" t="str">
            <v>2.1.  OPERACIONAIS     (2.1.1.+ ... + 2.1.8)</v>
          </cell>
          <cell r="G310">
            <v>76178.861366930083</v>
          </cell>
          <cell r="H310">
            <v>76605.028940894248</v>
          </cell>
          <cell r="I310">
            <v>77038.34829666563</v>
          </cell>
          <cell r="J310">
            <v>77478.940227166764</v>
          </cell>
          <cell r="K310">
            <v>77926.927580432341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385228.10641208902</v>
          </cell>
        </row>
        <row r="311">
          <cell r="B311" t="str">
            <v xml:space="preserve">2.1.1.  Pessoal / Administradores   </v>
          </cell>
          <cell r="G311">
            <v>34047</v>
          </cell>
          <cell r="H311">
            <v>34047</v>
          </cell>
          <cell r="I311">
            <v>34047</v>
          </cell>
          <cell r="J311">
            <v>34047</v>
          </cell>
          <cell r="K311">
            <v>34047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170235</v>
          </cell>
        </row>
        <row r="312">
          <cell r="B312" t="str">
            <v xml:space="preserve">2.1.2.  Conservação de Rotina  </v>
          </cell>
          <cell r="G312">
            <v>6997</v>
          </cell>
          <cell r="H312">
            <v>6997</v>
          </cell>
          <cell r="I312">
            <v>6997</v>
          </cell>
          <cell r="J312">
            <v>6997</v>
          </cell>
          <cell r="K312">
            <v>6997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34985</v>
          </cell>
        </row>
        <row r="313">
          <cell r="B313" t="str">
            <v xml:space="preserve">2.1.3.  Consumo   </v>
          </cell>
          <cell r="G313">
            <v>1135</v>
          </cell>
          <cell r="H313">
            <v>1135</v>
          </cell>
          <cell r="I313">
            <v>1135</v>
          </cell>
          <cell r="J313">
            <v>1135</v>
          </cell>
          <cell r="K313">
            <v>1135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5675</v>
          </cell>
        </row>
        <row r="314">
          <cell r="B314" t="str">
            <v>2.1.4.  Transportes</v>
          </cell>
          <cell r="G314">
            <v>5306</v>
          </cell>
          <cell r="H314">
            <v>5306</v>
          </cell>
          <cell r="I314">
            <v>5306</v>
          </cell>
          <cell r="J314">
            <v>5306</v>
          </cell>
          <cell r="K314">
            <v>5306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26530</v>
          </cell>
        </row>
        <row r="315">
          <cell r="B315" t="str">
            <v>2.1.5.  Diversas</v>
          </cell>
          <cell r="G315">
            <v>1745</v>
          </cell>
          <cell r="H315">
            <v>1745</v>
          </cell>
          <cell r="I315">
            <v>1745</v>
          </cell>
          <cell r="J315">
            <v>1745</v>
          </cell>
          <cell r="K315">
            <v>1745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8725</v>
          </cell>
        </row>
        <row r="316">
          <cell r="B316" t="str">
            <v>2.1.6.  Tributos s/ Faturamento</v>
          </cell>
          <cell r="G316">
            <v>25452.900236576013</v>
          </cell>
          <cell r="H316">
            <v>25877.656659633005</v>
          </cell>
          <cell r="I316">
            <v>26309.541183100519</v>
          </cell>
          <cell r="J316">
            <v>26748.67419992448</v>
          </cell>
          <cell r="K316">
            <v>27195.178151358057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131583.95043059209</v>
          </cell>
        </row>
        <row r="317">
          <cell r="B317" t="str">
            <v>2.1.7.  Seguros</v>
          </cell>
          <cell r="G317">
            <v>910</v>
          </cell>
          <cell r="H317">
            <v>910</v>
          </cell>
          <cell r="I317">
            <v>910</v>
          </cell>
          <cell r="J317">
            <v>910</v>
          </cell>
          <cell r="K317">
            <v>910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4550</v>
          </cell>
        </row>
        <row r="318">
          <cell r="B318" t="str">
            <v xml:space="preserve">2.1.8.  Garantias </v>
          </cell>
          <cell r="G318">
            <v>585.96113035407313</v>
          </cell>
          <cell r="H318">
            <v>587.37228126123932</v>
          </cell>
          <cell r="I318">
            <v>588.80711356511802</v>
          </cell>
          <cell r="J318">
            <v>590.26602724227405</v>
          </cell>
          <cell r="K318">
            <v>591.74942907427931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2944.1559814969837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8456.1130354073139</v>
          </cell>
          <cell r="H327">
            <v>8597.2281261239223</v>
          </cell>
          <cell r="I327">
            <v>8740.7113565117997</v>
          </cell>
          <cell r="J327">
            <v>8886.6027242274013</v>
          </cell>
          <cell r="K327">
            <v>9034.9429074279269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43715.598149698359</v>
          </cell>
        </row>
        <row r="328">
          <cell r="B328" t="str">
            <v>2.3.1.  Valor Variável da Concessão</v>
          </cell>
          <cell r="G328">
            <v>8456.1130354073139</v>
          </cell>
          <cell r="H328">
            <v>8597.2281261239223</v>
          </cell>
          <cell r="I328">
            <v>8740.7113565117997</v>
          </cell>
          <cell r="J328">
            <v>8886.6027242274013</v>
          </cell>
          <cell r="K328">
            <v>9034.9429074279269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43715.598149698359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65516.427028285972</v>
          </cell>
          <cell r="H330">
            <v>66889.044796787435</v>
          </cell>
          <cell r="I330">
            <v>68284.697313554134</v>
          </cell>
          <cell r="J330">
            <v>69703.77363331907</v>
          </cell>
          <cell r="K330">
            <v>71146.669430003996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341540.61220195063</v>
          </cell>
        </row>
        <row r="331">
          <cell r="B331" t="str">
            <v xml:space="preserve">2.4.1.  Contribuição Social  </v>
          </cell>
          <cell r="G331">
            <v>15888.58837049357</v>
          </cell>
          <cell r="H331">
            <v>16221.34419316059</v>
          </cell>
          <cell r="I331">
            <v>16559.684197225244</v>
          </cell>
          <cell r="J331">
            <v>16903.702698986439</v>
          </cell>
          <cell r="K331">
            <v>17253.495619394911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82826.815079260763</v>
          </cell>
        </row>
        <row r="332">
          <cell r="B332" t="str">
            <v xml:space="preserve">2.4.2.  Imposto de Renda  </v>
          </cell>
          <cell r="G332">
            <v>49627.838657792403</v>
          </cell>
          <cell r="H332">
            <v>50667.700603626843</v>
          </cell>
          <cell r="I332">
            <v>51725.01311632889</v>
          </cell>
          <cell r="J332">
            <v>52800.070934332623</v>
          </cell>
          <cell r="K332">
            <v>53893.173810609092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258713.79712268984</v>
          </cell>
        </row>
        <row r="333">
          <cell r="B333" t="str">
            <v>3.  SALDO DO CAIXA     (1 - 2)</v>
          </cell>
          <cell r="G333">
            <v>133090.9276028836</v>
          </cell>
          <cell r="H333">
            <v>135877.75761771994</v>
          </cell>
          <cell r="I333">
            <v>138711.35515176144</v>
          </cell>
          <cell r="J333">
            <v>141592.5101040114</v>
          </cell>
          <cell r="K333">
            <v>144522.02581243234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693794.57628880907</v>
          </cell>
        </row>
        <row r="334">
          <cell r="B334" t="str">
            <v xml:space="preserve">4. T.I.R. (Taxa Interna de Retorno) Anual do Projeto     </v>
          </cell>
          <cell r="G334">
            <v>0.19360997399325544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ubo Cognos"/>
      <sheetName val="AGOS06"/>
      <sheetName val="PRESENT.AGOS"/>
    </sheetNames>
    <sheetDataSet>
      <sheetData sheetId="0">
        <row r="3">
          <cell r="B3" t="str">
            <v>ADMINISTRACION</v>
          </cell>
          <cell r="D3" t="str">
            <v>VENTAS</v>
          </cell>
          <cell r="F3" t="str">
            <v>MERCADEO</v>
          </cell>
          <cell r="H3" t="str">
            <v>INV,&amp; DES,</v>
          </cell>
          <cell r="J3" t="str">
            <v>LOGISTICA</v>
          </cell>
          <cell r="L3" t="str">
            <v>RESULTADOS</v>
          </cell>
        </row>
        <row r="4">
          <cell r="A4" t="str">
            <v>CTAS, CONTABLES</v>
          </cell>
          <cell r="B4" t="str">
            <v>ACTUAL</v>
          </cell>
          <cell r="C4" t="str">
            <v>BUDGETED</v>
          </cell>
          <cell r="D4" t="str">
            <v>ACTUAL</v>
          </cell>
          <cell r="E4" t="str">
            <v>BUDGETED</v>
          </cell>
          <cell r="F4" t="str">
            <v>ACTUAL</v>
          </cell>
          <cell r="G4" t="str">
            <v>BUDGETED</v>
          </cell>
          <cell r="H4" t="str">
            <v>ACTUAL</v>
          </cell>
          <cell r="I4" t="str">
            <v>BUDGETED</v>
          </cell>
          <cell r="J4" t="str">
            <v>ACTUAL</v>
          </cell>
          <cell r="K4" t="str">
            <v>BUDGETED</v>
          </cell>
          <cell r="L4" t="str">
            <v>ACTUAL</v>
          </cell>
          <cell r="M4" t="str">
            <v>BUDGETED</v>
          </cell>
        </row>
        <row r="5">
          <cell r="A5" t="str">
            <v>513 [GASTOS DE PERSONAL]</v>
          </cell>
          <cell r="B5">
            <v>86704.83</v>
          </cell>
          <cell r="C5">
            <v>64599.9</v>
          </cell>
          <cell r="D5">
            <v>54696.46</v>
          </cell>
          <cell r="E5">
            <v>52697.83</v>
          </cell>
          <cell r="F5">
            <v>31197.84</v>
          </cell>
          <cell r="G5">
            <v>29029.23</v>
          </cell>
          <cell r="H5">
            <v>10772.09</v>
          </cell>
          <cell r="I5">
            <v>9466.8799999999992</v>
          </cell>
          <cell r="J5">
            <v>31720.6</v>
          </cell>
          <cell r="K5">
            <v>29353.58</v>
          </cell>
          <cell r="L5">
            <v>0</v>
          </cell>
          <cell r="M5">
            <v>0</v>
          </cell>
        </row>
        <row r="6">
          <cell r="A6" t="str">
            <v>513001 [REMUNERACIONES]</v>
          </cell>
          <cell r="B6">
            <v>32297.7</v>
          </cell>
          <cell r="C6">
            <v>36289.089999999997</v>
          </cell>
          <cell r="D6">
            <v>17012.740000000002</v>
          </cell>
          <cell r="E6">
            <v>32127.95</v>
          </cell>
          <cell r="F6">
            <v>18809.7</v>
          </cell>
          <cell r="G6">
            <v>21578.799999999999</v>
          </cell>
          <cell r="H6">
            <v>4895</v>
          </cell>
          <cell r="I6">
            <v>7058.68</v>
          </cell>
          <cell r="J6">
            <v>14039.6</v>
          </cell>
          <cell r="K6">
            <v>21885.13</v>
          </cell>
          <cell r="L6">
            <v>0</v>
          </cell>
          <cell r="M6">
            <v>0</v>
          </cell>
        </row>
        <row r="7">
          <cell r="A7" t="str">
            <v>513002 [BENEFICIOS DE LEY]</v>
          </cell>
          <cell r="B7">
            <v>16775.66</v>
          </cell>
          <cell r="C7">
            <v>12494.34</v>
          </cell>
          <cell r="D7">
            <v>13394.35</v>
          </cell>
          <cell r="E7">
            <v>10596.86</v>
          </cell>
          <cell r="F7">
            <v>10655.84</v>
          </cell>
          <cell r="G7">
            <v>7117.43</v>
          </cell>
          <cell r="H7">
            <v>2139.63</v>
          </cell>
          <cell r="I7">
            <v>2408.1999999999998</v>
          </cell>
          <cell r="J7">
            <v>7973.81</v>
          </cell>
          <cell r="K7">
            <v>7218.45</v>
          </cell>
          <cell r="L7">
            <v>0</v>
          </cell>
          <cell r="M7">
            <v>0</v>
          </cell>
        </row>
        <row r="8">
          <cell r="A8" t="str">
            <v>513003 [INCENTIVOS Y COMISIONES]</v>
          </cell>
          <cell r="B8">
            <v>4435.57</v>
          </cell>
          <cell r="C8">
            <v>0</v>
          </cell>
          <cell r="D8">
            <v>14255.02</v>
          </cell>
          <cell r="E8">
            <v>0</v>
          </cell>
          <cell r="F8">
            <v>1223.75</v>
          </cell>
          <cell r="G8">
            <v>0</v>
          </cell>
          <cell r="H8">
            <v>3705</v>
          </cell>
          <cell r="I8">
            <v>0</v>
          </cell>
          <cell r="J8">
            <v>3827.72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513004 [COMIDAS Y MEDICINAS]</v>
          </cell>
          <cell r="B9">
            <v>18012.68</v>
          </cell>
          <cell r="C9">
            <v>8584.81</v>
          </cell>
          <cell r="D9">
            <v>-60.4</v>
          </cell>
          <cell r="E9">
            <v>621.75</v>
          </cell>
          <cell r="F9">
            <v>-51.88</v>
          </cell>
          <cell r="G9">
            <v>183</v>
          </cell>
          <cell r="H9">
            <v>-24.25</v>
          </cell>
          <cell r="I9">
            <v>0</v>
          </cell>
          <cell r="J9">
            <v>-272.18</v>
          </cell>
          <cell r="K9">
            <v>250</v>
          </cell>
          <cell r="L9">
            <v>0</v>
          </cell>
          <cell r="M9">
            <v>0</v>
          </cell>
        </row>
        <row r="10">
          <cell r="A10" t="str">
            <v>513005 [UNIFORMES]</v>
          </cell>
          <cell r="B10">
            <v>-64.400000000000006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150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513006 [DESAHUCIOS Y GRATIFICACIONES]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513007 [JUBILACIÓN PATRONAL]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513008 [SERVICIOS OCASIONALES]</v>
          </cell>
          <cell r="B13">
            <v>2655.28</v>
          </cell>
          <cell r="C13">
            <v>1651.66</v>
          </cell>
          <cell r="D13">
            <v>6591.04</v>
          </cell>
          <cell r="E13">
            <v>6351.25</v>
          </cell>
          <cell r="F13">
            <v>303.04000000000002</v>
          </cell>
          <cell r="G13">
            <v>0</v>
          </cell>
          <cell r="H13">
            <v>0</v>
          </cell>
          <cell r="I13">
            <v>0</v>
          </cell>
          <cell r="J13">
            <v>6048.38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513009 [MOVILIZACION]</v>
          </cell>
          <cell r="B14">
            <v>339.02</v>
          </cell>
          <cell r="C14">
            <v>0</v>
          </cell>
          <cell r="D14">
            <v>4604.8999999999996</v>
          </cell>
          <cell r="E14">
            <v>3000.02</v>
          </cell>
          <cell r="F14">
            <v>440</v>
          </cell>
          <cell r="G14">
            <v>0</v>
          </cell>
          <cell r="H14">
            <v>200</v>
          </cell>
          <cell r="I14">
            <v>0</v>
          </cell>
          <cell r="J14">
            <v>474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513010 [SEGURO MEDICO]</v>
          </cell>
          <cell r="B15">
            <v>12173.32</v>
          </cell>
          <cell r="C15">
            <v>5580</v>
          </cell>
          <cell r="D15">
            <v>-1101.19</v>
          </cell>
          <cell r="E15">
            <v>0</v>
          </cell>
          <cell r="F15">
            <v>-182.61</v>
          </cell>
          <cell r="G15">
            <v>0</v>
          </cell>
          <cell r="H15">
            <v>-143.29</v>
          </cell>
          <cell r="I15">
            <v>0</v>
          </cell>
          <cell r="J15">
            <v>-370.73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513011 [AGASAJOS Y PASEO ANUAL]</v>
          </cell>
          <cell r="B16">
            <v>80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514 [OTROS GASTOS]</v>
          </cell>
          <cell r="B17">
            <v>134194.89000000001</v>
          </cell>
          <cell r="C17">
            <v>153913.73000000001</v>
          </cell>
          <cell r="D17">
            <v>34106.39</v>
          </cell>
          <cell r="E17">
            <v>56351.83</v>
          </cell>
          <cell r="F17">
            <v>40418.339999999997</v>
          </cell>
          <cell r="G17">
            <v>24218.51</v>
          </cell>
          <cell r="H17">
            <v>9382.94</v>
          </cell>
          <cell r="I17">
            <v>9329.99</v>
          </cell>
          <cell r="J17">
            <v>123334.78</v>
          </cell>
          <cell r="K17">
            <v>219486.64</v>
          </cell>
          <cell r="L17">
            <v>0</v>
          </cell>
          <cell r="M17">
            <v>0</v>
          </cell>
        </row>
        <row r="18">
          <cell r="A18" t="str">
            <v>514001 [UTILES DE ASEO Y LIMPIEZA]</v>
          </cell>
          <cell r="B18">
            <v>0</v>
          </cell>
          <cell r="C18">
            <v>0</v>
          </cell>
          <cell r="D18">
            <v>0</v>
          </cell>
          <cell r="E18">
            <v>46.01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514002 [AMORTIZACIONES]</v>
          </cell>
          <cell r="B19">
            <v>14584.68</v>
          </cell>
          <cell r="C19">
            <v>14365.98</v>
          </cell>
          <cell r="D19">
            <v>0</v>
          </cell>
          <cell r="E19">
            <v>45.44</v>
          </cell>
          <cell r="F19">
            <v>9417.4</v>
          </cell>
          <cell r="G19">
            <v>8626</v>
          </cell>
          <cell r="H19">
            <v>3631.54</v>
          </cell>
          <cell r="I19">
            <v>0</v>
          </cell>
          <cell r="J19">
            <v>70</v>
          </cell>
          <cell r="K19">
            <v>100</v>
          </cell>
          <cell r="L19">
            <v>0</v>
          </cell>
          <cell r="M19">
            <v>0</v>
          </cell>
        </row>
        <row r="20">
          <cell r="A20" t="str">
            <v>514003 [ARREND MERCANTIL]</v>
          </cell>
          <cell r="B20">
            <v>2119.19</v>
          </cell>
          <cell r="C20">
            <v>0</v>
          </cell>
          <cell r="D20">
            <v>987.81</v>
          </cell>
          <cell r="E20">
            <v>0</v>
          </cell>
          <cell r="F20">
            <v>0</v>
          </cell>
          <cell r="G20">
            <v>0</v>
          </cell>
          <cell r="H20">
            <v>644.35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514004 [ARRIENDOS]</v>
          </cell>
          <cell r="B21">
            <v>470.78</v>
          </cell>
          <cell r="C21">
            <v>2900</v>
          </cell>
          <cell r="D21">
            <v>1417.36</v>
          </cell>
          <cell r="E21">
            <v>1537.79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5369.34</v>
          </cell>
          <cell r="K21">
            <v>9000.01</v>
          </cell>
          <cell r="L21">
            <v>0</v>
          </cell>
          <cell r="M21">
            <v>0</v>
          </cell>
        </row>
        <row r="22">
          <cell r="A22" t="str">
            <v>514005 [ARRIENDOS A CONCESIONARIOS]</v>
          </cell>
          <cell r="B22">
            <v>0</v>
          </cell>
          <cell r="C22">
            <v>0</v>
          </cell>
          <cell r="D22">
            <v>7170.52</v>
          </cell>
          <cell r="E22">
            <v>8394.11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514006 [ATENCION A CLIENTES E INVITADO]</v>
          </cell>
          <cell r="B23">
            <v>1149.76</v>
          </cell>
          <cell r="C23">
            <v>250</v>
          </cell>
          <cell r="D23">
            <v>71.06</v>
          </cell>
          <cell r="E23">
            <v>201.8</v>
          </cell>
          <cell r="F23">
            <v>126.32</v>
          </cell>
          <cell r="G23">
            <v>200.03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514007 [COMBUSTIBLES Y LUBRICANTES]</v>
          </cell>
          <cell r="B24">
            <v>443.86</v>
          </cell>
          <cell r="C24">
            <v>260</v>
          </cell>
          <cell r="D24">
            <v>0</v>
          </cell>
          <cell r="E24">
            <v>79.319999999999993</v>
          </cell>
          <cell r="F24">
            <v>249.5</v>
          </cell>
          <cell r="G24">
            <v>250</v>
          </cell>
          <cell r="H24">
            <v>0</v>
          </cell>
          <cell r="I24">
            <v>0</v>
          </cell>
          <cell r="J24">
            <v>100</v>
          </cell>
          <cell r="K24">
            <v>150.03</v>
          </cell>
          <cell r="L24">
            <v>0</v>
          </cell>
          <cell r="M24">
            <v>0</v>
          </cell>
        </row>
        <row r="25">
          <cell r="A25" t="str">
            <v>514008 [UTILES DE OFICINA]</v>
          </cell>
          <cell r="B25">
            <v>1778.15</v>
          </cell>
          <cell r="C25">
            <v>1580</v>
          </cell>
          <cell r="D25">
            <v>143.57</v>
          </cell>
          <cell r="E25">
            <v>133.35</v>
          </cell>
          <cell r="F25">
            <v>10.76</v>
          </cell>
          <cell r="G25">
            <v>150</v>
          </cell>
          <cell r="H25">
            <v>0</v>
          </cell>
          <cell r="I25">
            <v>0</v>
          </cell>
          <cell r="J25">
            <v>0</v>
          </cell>
          <cell r="K25">
            <v>50.03</v>
          </cell>
          <cell r="L25">
            <v>0</v>
          </cell>
          <cell r="M25">
            <v>0</v>
          </cell>
        </row>
        <row r="26">
          <cell r="A26" t="str">
            <v>514009 [CUOTAS Y SUSCRIPCIONES]</v>
          </cell>
          <cell r="B26">
            <v>680.07</v>
          </cell>
          <cell r="C26">
            <v>3160</v>
          </cell>
          <cell r="D26">
            <v>0</v>
          </cell>
          <cell r="E26">
            <v>56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514010 [DEPRECIACIONES]</v>
          </cell>
          <cell r="B27">
            <v>13512.9</v>
          </cell>
          <cell r="C27">
            <v>14109.01</v>
          </cell>
          <cell r="D27">
            <v>1020.86</v>
          </cell>
          <cell r="E27">
            <v>959.56</v>
          </cell>
          <cell r="F27">
            <v>139.75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514011 [DIFERENCIA CREDITO TRIBUTARIO]</v>
          </cell>
          <cell r="B28">
            <v>6465.82</v>
          </cell>
          <cell r="C28">
            <v>6319.25</v>
          </cell>
          <cell r="D28">
            <v>8866.4</v>
          </cell>
          <cell r="E28">
            <v>8000.01</v>
          </cell>
          <cell r="F28">
            <v>5477.17</v>
          </cell>
          <cell r="G28">
            <v>9417.49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514012 [DIFERENCIAS Y DESCUENTOS EN PR]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514013 [ENERGIA ELECTRICA Y AGUA]</v>
          </cell>
          <cell r="B30">
            <v>1102.58</v>
          </cell>
          <cell r="C30">
            <v>980</v>
          </cell>
          <cell r="D30">
            <v>164.04</v>
          </cell>
          <cell r="E30">
            <v>67.78</v>
          </cell>
          <cell r="F30">
            <v>0</v>
          </cell>
          <cell r="G30">
            <v>0</v>
          </cell>
          <cell r="H30">
            <v>0</v>
          </cell>
          <cell r="I30">
            <v>49.99</v>
          </cell>
          <cell r="J30">
            <v>547.03</v>
          </cell>
          <cell r="K30">
            <v>800</v>
          </cell>
          <cell r="L30">
            <v>0</v>
          </cell>
          <cell r="M30">
            <v>0</v>
          </cell>
        </row>
        <row r="31">
          <cell r="A31" t="str">
            <v>514014 [FLETES Y ESTIBAJES]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105537.03</v>
          </cell>
          <cell r="K31">
            <v>198424.24</v>
          </cell>
          <cell r="L31">
            <v>0</v>
          </cell>
          <cell r="M31">
            <v>0</v>
          </cell>
        </row>
        <row r="32">
          <cell r="A32" t="str">
            <v>514015 [FUMIGACION]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514016 [GASTOS DE ENVIO]</v>
          </cell>
          <cell r="B33">
            <v>154.91999999999999</v>
          </cell>
          <cell r="C33">
            <v>215.02</v>
          </cell>
          <cell r="D33">
            <v>241.19</v>
          </cell>
          <cell r="E33">
            <v>511.32</v>
          </cell>
          <cell r="F33">
            <v>298.8</v>
          </cell>
          <cell r="G33">
            <v>99.99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514017 [GASTOS DE MOVILIZACIÓN AL PERS]</v>
          </cell>
          <cell r="B34">
            <v>667.99</v>
          </cell>
          <cell r="C34">
            <v>235.02</v>
          </cell>
          <cell r="D34">
            <v>149.44999999999999</v>
          </cell>
          <cell r="E34">
            <v>844.1</v>
          </cell>
          <cell r="F34">
            <v>0</v>
          </cell>
          <cell r="G34">
            <v>3090.01</v>
          </cell>
          <cell r="H34">
            <v>20.5</v>
          </cell>
          <cell r="I34">
            <v>0</v>
          </cell>
          <cell r="J34">
            <v>236</v>
          </cell>
          <cell r="K34">
            <v>180.01</v>
          </cell>
          <cell r="L34">
            <v>0</v>
          </cell>
          <cell r="M34">
            <v>0</v>
          </cell>
        </row>
        <row r="35">
          <cell r="A35" t="str">
            <v>514018 [GASTOS DE VIAJE]</v>
          </cell>
          <cell r="B35">
            <v>7376.8</v>
          </cell>
          <cell r="C35">
            <v>3500</v>
          </cell>
          <cell r="D35">
            <v>1389.33</v>
          </cell>
          <cell r="E35">
            <v>2991.45</v>
          </cell>
          <cell r="F35">
            <v>3790.16</v>
          </cell>
          <cell r="G35">
            <v>840</v>
          </cell>
          <cell r="H35">
            <v>351.6</v>
          </cell>
          <cell r="I35">
            <v>0</v>
          </cell>
          <cell r="J35">
            <v>2045.17</v>
          </cell>
          <cell r="K35">
            <v>400.01</v>
          </cell>
          <cell r="L35">
            <v>0</v>
          </cell>
          <cell r="M35">
            <v>0</v>
          </cell>
        </row>
        <row r="36">
          <cell r="A36" t="str">
            <v>514019 [GASTOS LABORATORIO]</v>
          </cell>
          <cell r="B36">
            <v>0</v>
          </cell>
          <cell r="C36">
            <v>0</v>
          </cell>
          <cell r="D36">
            <v>0</v>
          </cell>
          <cell r="E36">
            <v>5.01</v>
          </cell>
          <cell r="F36">
            <v>0</v>
          </cell>
          <cell r="G36">
            <v>0</v>
          </cell>
          <cell r="H36">
            <v>0</v>
          </cell>
          <cell r="I36">
            <v>200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514020 [GASTOS LEGALES]</v>
          </cell>
          <cell r="B37">
            <v>10330.870000000001</v>
          </cell>
          <cell r="C37">
            <v>4000</v>
          </cell>
          <cell r="D37">
            <v>26.9</v>
          </cell>
          <cell r="E37">
            <v>54.89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514021 [HERRAMIENTAS Y SUMINISTROS]</v>
          </cell>
          <cell r="B38">
            <v>0</v>
          </cell>
          <cell r="C38">
            <v>0</v>
          </cell>
          <cell r="D38">
            <v>270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514022 [HONORARIOS A PROFESIONALES]</v>
          </cell>
          <cell r="B39">
            <v>27099.74</v>
          </cell>
          <cell r="C39">
            <v>11000</v>
          </cell>
          <cell r="D39">
            <v>0</v>
          </cell>
          <cell r="E39">
            <v>0</v>
          </cell>
          <cell r="F39">
            <v>60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514023 [IMPUESTOS Y CONTRIBUCIONES]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514024 [MANT Y ADECUAC CONCESIONARIOS]</v>
          </cell>
          <cell r="B41">
            <v>0</v>
          </cell>
          <cell r="C41">
            <v>0</v>
          </cell>
          <cell r="D41">
            <v>3.2</v>
          </cell>
          <cell r="E41">
            <v>1500.03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514025 [MANT. Y REP. EQUIPO Y MAQ.PLAN]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514026 [MANT. Y REP. OTROS ACTIVOS FIJ]</v>
          </cell>
          <cell r="B43">
            <v>8326.57</v>
          </cell>
          <cell r="C43">
            <v>13833.33</v>
          </cell>
          <cell r="D43">
            <v>3161.67</v>
          </cell>
          <cell r="E43">
            <v>1886.08</v>
          </cell>
          <cell r="F43">
            <v>263.39</v>
          </cell>
          <cell r="G43">
            <v>299.97000000000003</v>
          </cell>
          <cell r="H43">
            <v>856.01</v>
          </cell>
          <cell r="I43">
            <v>0</v>
          </cell>
          <cell r="J43">
            <v>389.56</v>
          </cell>
          <cell r="K43">
            <v>999.99</v>
          </cell>
          <cell r="L43">
            <v>0</v>
          </cell>
          <cell r="M43">
            <v>0</v>
          </cell>
        </row>
        <row r="44">
          <cell r="A44" t="str">
            <v>514027 [PROV CTAS INCOBRABLES]</v>
          </cell>
          <cell r="B44">
            <v>0</v>
          </cell>
          <cell r="C44">
            <v>0</v>
          </cell>
          <cell r="D44">
            <v>0</v>
          </cell>
          <cell r="E44">
            <v>434.67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514028 [PROV INVENTARIOS OBSOLETOS]</v>
          </cell>
          <cell r="B45">
            <v>0</v>
          </cell>
          <cell r="C45">
            <v>0</v>
          </cell>
          <cell r="D45">
            <v>0</v>
          </cell>
          <cell r="E45">
            <v>8000.01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514029 [REFRIGERIOS]</v>
          </cell>
          <cell r="B46">
            <v>1411.59</v>
          </cell>
          <cell r="C46">
            <v>700</v>
          </cell>
          <cell r="D46">
            <v>84.78</v>
          </cell>
          <cell r="E46">
            <v>54.09</v>
          </cell>
          <cell r="F46">
            <v>-1.28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50.03</v>
          </cell>
          <cell r="L46">
            <v>0</v>
          </cell>
          <cell r="M46">
            <v>0</v>
          </cell>
        </row>
        <row r="47">
          <cell r="A47" t="str">
            <v>514030 [REGISTROS SANITARIOS Y AFINES]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514031 [SEGUROS]</v>
          </cell>
          <cell r="B48">
            <v>479.73</v>
          </cell>
          <cell r="C48">
            <v>2562.79</v>
          </cell>
          <cell r="D48">
            <v>224.49</v>
          </cell>
          <cell r="E48">
            <v>1199.98</v>
          </cell>
          <cell r="F48">
            <v>554.27</v>
          </cell>
          <cell r="G48">
            <v>130.01</v>
          </cell>
          <cell r="H48">
            <v>0</v>
          </cell>
          <cell r="I48">
            <v>0</v>
          </cell>
          <cell r="J48">
            <v>4320.51</v>
          </cell>
          <cell r="K48">
            <v>2382.3000000000002</v>
          </cell>
          <cell r="L48">
            <v>0</v>
          </cell>
          <cell r="M48">
            <v>0</v>
          </cell>
        </row>
        <row r="49">
          <cell r="A49" t="str">
            <v>514032 [VIGILANCIA]</v>
          </cell>
          <cell r="B49">
            <v>1677.51</v>
          </cell>
          <cell r="C49">
            <v>640</v>
          </cell>
          <cell r="D49">
            <v>0</v>
          </cell>
          <cell r="E49">
            <v>126.58</v>
          </cell>
          <cell r="F49">
            <v>0</v>
          </cell>
          <cell r="G49">
            <v>115.02</v>
          </cell>
          <cell r="H49">
            <v>0</v>
          </cell>
          <cell r="I49">
            <v>0</v>
          </cell>
          <cell r="J49">
            <v>0</v>
          </cell>
          <cell r="K49">
            <v>100</v>
          </cell>
          <cell r="L49">
            <v>0</v>
          </cell>
          <cell r="M49">
            <v>0</v>
          </cell>
        </row>
        <row r="50">
          <cell r="A50" t="str">
            <v>514033 [SEMINARIOS Y TALLERES]</v>
          </cell>
          <cell r="B50">
            <v>0</v>
          </cell>
          <cell r="C50">
            <v>0</v>
          </cell>
          <cell r="D50">
            <v>126.02</v>
          </cell>
          <cell r="E50">
            <v>327.58</v>
          </cell>
          <cell r="F50">
            <v>0</v>
          </cell>
          <cell r="G50">
            <v>200.03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514034 [SERVICIO TELEFONICO]</v>
          </cell>
          <cell r="B51">
            <v>2883.22</v>
          </cell>
          <cell r="C51">
            <v>5300</v>
          </cell>
          <cell r="D51">
            <v>2669.48</v>
          </cell>
          <cell r="E51">
            <v>3563.12</v>
          </cell>
          <cell r="F51">
            <v>1235.3</v>
          </cell>
          <cell r="G51">
            <v>499.99</v>
          </cell>
          <cell r="H51">
            <v>86.24</v>
          </cell>
          <cell r="I51">
            <v>80.010000000000005</v>
          </cell>
          <cell r="J51">
            <v>960.13</v>
          </cell>
          <cell r="K51">
            <v>849.99</v>
          </cell>
          <cell r="L51">
            <v>0</v>
          </cell>
          <cell r="M51">
            <v>0</v>
          </cell>
        </row>
        <row r="52">
          <cell r="A52" t="str">
            <v>514035 [SERVICIOS DE PROCESAMIENTO]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 t="str">
            <v>514036 [TELECOM-COMUNIC.SATELITALES]</v>
          </cell>
          <cell r="B53">
            <v>3981.49</v>
          </cell>
          <cell r="C53">
            <v>8003.33</v>
          </cell>
          <cell r="D53">
            <v>0</v>
          </cell>
          <cell r="E53">
            <v>331.77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 t="str">
            <v>514037 [BAJAS Y SOBRATES DE INVENTARIO]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 t="str">
            <v>514038 [HONORARIOS PROF. EJECUTIVOS GM]</v>
          </cell>
          <cell r="B55">
            <v>27496.67</v>
          </cell>
          <cell r="C55">
            <v>60000</v>
          </cell>
          <cell r="D55">
            <v>5918.26</v>
          </cell>
          <cell r="E55">
            <v>14999.98</v>
          </cell>
          <cell r="F55">
            <v>18796.8</v>
          </cell>
          <cell r="G55">
            <v>0</v>
          </cell>
          <cell r="H55">
            <v>3792.7</v>
          </cell>
          <cell r="I55">
            <v>8999.99</v>
          </cell>
          <cell r="J55">
            <v>3760.01</v>
          </cell>
          <cell r="K55">
            <v>6000</v>
          </cell>
          <cell r="L55">
            <v>0</v>
          </cell>
          <cell r="M55">
            <v>0</v>
          </cell>
        </row>
        <row r="56">
          <cell r="A56" t="str">
            <v>514998 [CUENTA PUENTE COMPRA SERVICIOS]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 t="str">
            <v>514999 [VARIOS]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299.97000000000003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 t="str">
            <v>515 [PROMOCIONES Y PUBLICIDAD]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32714.880000000001</v>
          </cell>
          <cell r="G58">
            <v>51190.7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515001 [MEDIOS MASIVOS]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1500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515002 [DEGUSTACIONES]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820.7</v>
          </cell>
          <cell r="G60">
            <v>7253.5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 t="str">
            <v>515003 [EVENTOS]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13190.97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 t="str">
            <v>515004 [INVESTIGACIÓN DE MERCADO]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200.71</v>
          </cell>
          <cell r="G62">
            <v>6333.33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 t="str">
            <v>515005 [PUBLICIDAD COOPERATIVA]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480</v>
          </cell>
          <cell r="G63">
            <v>4838.53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 t="str">
            <v>515006 [PUBLICIDAD-PROMOCIÓN]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15442.5</v>
          </cell>
          <cell r="G64">
            <v>30065.34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 t="str">
            <v>515007 [GASTOS DESARROLLO EXPORTAC.]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 t="str">
            <v>515008 [COMUNICACION CORPORATIVA]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2340</v>
          </cell>
          <cell r="G66">
            <v>1200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 t="str">
            <v>515009 [DESCUENTOS SUPERMAXI (esp.422)]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 t="str">
            <v>516 [INVESTIGACIÓN &amp; DESARROLLO]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364.66</v>
          </cell>
          <cell r="I68">
            <v>147.74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 t="str">
            <v>516001 [I &amp; D.MATERIA PRIMA-EMPAQUE]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38.729999999999997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 t="str">
            <v>516002 [I &amp; D.OTROS GASTOS]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364.66</v>
          </cell>
          <cell r="I70">
            <v>109.01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 t="str">
            <v>517 [ACTIVIDADES DE R.R.H.H.]</v>
          </cell>
          <cell r="B71">
            <v>5037.33</v>
          </cell>
          <cell r="C71">
            <v>3150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 t="str">
            <v>517001 [CAPACITACIÓN]</v>
          </cell>
          <cell r="B72">
            <v>5037.33</v>
          </cell>
          <cell r="C72">
            <v>2900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517002 [ACTIVIDADES DE INTEGRAC. RRHH]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 t="str">
            <v>517003 [COMUNICACIÓN R.R.H.H.]</v>
          </cell>
          <cell r="B74">
            <v>0</v>
          </cell>
          <cell r="C74">
            <v>250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 t="str">
            <v>517004 [SELECCIÓN R.R.H.H.]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 t="str">
            <v>6 [RESULTADOS NO OPERACIONALES]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177910.89</v>
          </cell>
          <cell r="M76">
            <v>136019.76</v>
          </cell>
        </row>
        <row r="77">
          <cell r="A77" t="str">
            <v>62 [GASTOS NO OPERACIONALES]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178450.89</v>
          </cell>
          <cell r="M77">
            <v>136019.76</v>
          </cell>
        </row>
        <row r="78">
          <cell r="A78" t="str">
            <v>621 [GASTOS FINANCIEROS]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160920.73000000001</v>
          </cell>
          <cell r="M78">
            <v>136019.76</v>
          </cell>
        </row>
        <row r="79">
          <cell r="A79" t="str">
            <v>621001 [INTERESES CON BANCOS]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77159.17</v>
          </cell>
          <cell r="M79">
            <v>136019.76</v>
          </cell>
        </row>
        <row r="80">
          <cell r="A80" t="str">
            <v>621002 [INTERESES CON TERCEROS]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57245.01</v>
          </cell>
          <cell r="M80">
            <v>0</v>
          </cell>
        </row>
        <row r="81">
          <cell r="A81" t="str">
            <v>621003 [INTERESES CON CIAS RELACIONADA]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 t="str">
            <v>621004 [GASTOS BANCARIOS]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26516.55</v>
          </cell>
          <cell r="M82">
            <v>0</v>
          </cell>
        </row>
        <row r="83">
          <cell r="A83" t="str">
            <v>621005 [RECARGO POR ATRASO EN O.BANCAR]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 t="str">
            <v>622 [OTROS GASTOS NO OPERACIONALES]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17530.16</v>
          </cell>
          <cell r="M84">
            <v>0</v>
          </cell>
        </row>
        <row r="85">
          <cell r="A85" t="str">
            <v>622001 [DONACIONES]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2434.3000000000002</v>
          </cell>
          <cell r="M85">
            <v>0</v>
          </cell>
        </row>
        <row r="86">
          <cell r="A86" t="str">
            <v>622002 [GASTOS NO DEDUCIBLES]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15049.33</v>
          </cell>
          <cell r="M86">
            <v>0</v>
          </cell>
        </row>
        <row r="87">
          <cell r="A87" t="str">
            <v>622003 [GASTOS AñOS ANTERIORES]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622004 [DIFERENCIAS EN COBROS A CLIENT]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1.57</v>
          </cell>
          <cell r="M88">
            <v>0</v>
          </cell>
        </row>
        <row r="89">
          <cell r="A89" t="str">
            <v>622006 [PERDIDA EN VENTA ACTIVO FIJO]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 t="str">
            <v>622999 [OTROS GASTOS]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44.96</v>
          </cell>
          <cell r="M90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Income Statement"/>
      <sheetName val="Balance Sheet - Cash Flow"/>
      <sheetName val="Financial Ratios"/>
      <sheetName val="DCF-EBITDA"/>
      <sheetName val="DCF-Perp"/>
      <sheetName val="LBO_Analysis"/>
      <sheetName val="LBO_Analysis2"/>
      <sheetName val="Summary"/>
    </sheetNames>
    <sheetDataSet>
      <sheetData sheetId="0" refreshError="1"/>
      <sheetData sheetId="1" refreshError="1"/>
      <sheetData sheetId="2" refreshError="1">
        <row r="17">
          <cell r="D17" t="str">
            <v>December 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vs Multiples"/>
      <sheetName val="Valuation Summary"/>
      <sheetName val="Main Model"/>
      <sheetName val="WACC"/>
      <sheetName val="Module1"/>
      <sheetName val="VB Macro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-GAAP"/>
      <sheetName val="BALANCE SHEET-GAAP"/>
      <sheetName val="ENTRIES OF ADJUSMENTS-GAAP"/>
      <sheetName val="INDEX"/>
      <sheetName val="O"/>
      <sheetName val="1"/>
      <sheetName val="1A"/>
      <sheetName val="2"/>
      <sheetName val="3"/>
      <sheetName val="4"/>
      <sheetName val="4A(1)"/>
      <sheetName val="4B(1)"/>
      <sheetName val="4D(1)"/>
      <sheetName val="4E(1)"/>
      <sheetName val="5(1)"/>
      <sheetName val="5A"/>
      <sheetName val="5B"/>
      <sheetName val="5C"/>
      <sheetName val="5D"/>
      <sheetName val="6(1)"/>
      <sheetName val="7"/>
      <sheetName val="8"/>
      <sheetName val="8A(1)"/>
      <sheetName val="8A(2)"/>
      <sheetName val="8A(3)"/>
      <sheetName val="8B"/>
      <sheetName val="9"/>
      <sheetName val="10"/>
      <sheetName val="10A"/>
      <sheetName val="10B"/>
      <sheetName val="11(1)"/>
      <sheetName val="11(2)"/>
      <sheetName val="11B"/>
      <sheetName val="12"/>
      <sheetName val="13"/>
      <sheetName val="14A(1)"/>
      <sheetName val="14B(1)"/>
      <sheetName val="15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RONOG. FISICO-FINANCEIRO"/>
      <sheetName val="CRONOGRAMA FISICO"/>
      <sheetName val="CRONOGRAMA FINACEIRO"/>
      <sheetName val="RESUMO"/>
      <sheetName val="Planilha de Orçamento"/>
      <sheetName val="SERVIÇOS"/>
      <sheetName val="INSUMOS"/>
      <sheetName val="Composição"/>
      <sheetName val="Composição VERDI"/>
      <sheetName val=" Adm Local-Cant"/>
      <sheetName val="R$ MONOBLOCOS"/>
      <sheetName val="Encargos Sociais"/>
      <sheetName val="Esquadrias"/>
      <sheetName val="Monoblocos"/>
      <sheetName val="INFORMAÇÕES"/>
      <sheetName val="Relatório de Compatibilidade"/>
      <sheetName val="INST. EXTERNA"/>
      <sheetName val="Planilha de Orçamento (2)"/>
      <sheetName val="Lista Mestra"/>
      <sheetName val="Composições Unitárias"/>
      <sheetName val="CURVA ABC"/>
      <sheetName val="Projetos e A.C."/>
      <sheetName val="BDI Detalhado"/>
      <sheetName val="Insumos PLEO"/>
      <sheetName val="Serviços PLEO"/>
      <sheetName val="Insumos ITUFES"/>
      <sheetName val="Serviços ITUFES"/>
      <sheetName val="Insumos SINAPI"/>
      <sheetName val="Serviços SINAPI"/>
      <sheetName val="Insumos PINI"/>
      <sheetName val="Modelo instalações"/>
      <sheetName val="INCC"/>
      <sheetName val="R$ - MONOBLOCOS"/>
      <sheetName val="Custo direto de fabricação"/>
      <sheetName val="Composições Peças"/>
      <sheetName val="Insumos Monobloco"/>
      <sheetName val="Máquinas e MO - Monoblo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Unidade da Federação: ESPÍRITO SANTO</v>
          </cell>
        </row>
        <row r="1852">
          <cell r="P1852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ANTIG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Comparativo de Mercado"/>
      <sheetName val="Capa Simulador"/>
      <sheetName val="FLUXO + DRE  Original 20 anos"/>
      <sheetName val="Fatores 20 anos"/>
      <sheetName val="Prorrogação Fluxo 28 anos"/>
      <sheetName val="Prorrogação DRE 28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INTERVIAS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7</v>
          </cell>
          <cell r="I66" t="str">
            <v>TIR (b)</v>
          </cell>
        </row>
        <row r="67">
          <cell r="B67" t="str">
            <v>FATOR 1</v>
          </cell>
          <cell r="C67" t="str">
            <v>Deflator Tarifário a partir do 10º ano</v>
          </cell>
          <cell r="G67">
            <v>-3586.4894142980652</v>
          </cell>
          <cell r="H67">
            <v>-12839.129308169791</v>
          </cell>
          <cell r="I67">
            <v>0.19301909253707164</v>
          </cell>
        </row>
        <row r="68">
          <cell r="B68" t="str">
            <v>FATOR 2</v>
          </cell>
          <cell r="C68" t="str">
            <v>Ganho de Receita - Cobrança Bidirecional 9 (nove) Praças de Pedágio</v>
          </cell>
          <cell r="G68">
            <v>26128.061749127428</v>
          </cell>
          <cell r="H68">
            <v>93534.79813199096</v>
          </cell>
          <cell r="I68">
            <v>0.24956721829312908</v>
          </cell>
        </row>
        <row r="69">
          <cell r="B69" t="str">
            <v>FATOR 3</v>
          </cell>
          <cell r="C69" t="str">
            <v>Ônus Variável - s/ Rec. Acess. De 3% para 28%</v>
          </cell>
          <cell r="G69">
            <v>-51.333554940198496</v>
          </cell>
          <cell r="H69">
            <v>-183.76693016232952</v>
          </cell>
          <cell r="I69">
            <v>0.1997478818413588</v>
          </cell>
        </row>
        <row r="70">
          <cell r="B70" t="str">
            <v>FATOR 4</v>
          </cell>
          <cell r="C70" t="str">
            <v>Custos Operacionais Provocado pela Cobrança Bidirecional</v>
          </cell>
          <cell r="G70">
            <v>-13941.901419703257</v>
          </cell>
          <cell r="H70">
            <v>-49910.052547683234</v>
          </cell>
          <cell r="I70">
            <v>0.17515108975609892</v>
          </cell>
        </row>
        <row r="71">
          <cell r="B71" t="str">
            <v>FATOR 5</v>
          </cell>
          <cell r="C71" t="str">
            <v>Investimentos 1º Adequação</v>
          </cell>
          <cell r="G71">
            <v>-18551.788194578407</v>
          </cell>
          <cell r="H71">
            <v>-66412.800935197345</v>
          </cell>
          <cell r="I71">
            <v>0.1691858131727948</v>
          </cell>
        </row>
        <row r="72">
          <cell r="B72" t="str">
            <v>FATOR 6</v>
          </cell>
          <cell r="C72" t="str">
            <v>Investimentos 2ª Adequação</v>
          </cell>
          <cell r="G72">
            <v>-1819.4068302137341</v>
          </cell>
          <cell r="H72">
            <v>-6513.2213869515372</v>
          </cell>
          <cell r="I72">
            <v>0.19645999173442377</v>
          </cell>
        </row>
        <row r="73">
          <cell r="B73" t="str">
            <v>FATOR 7</v>
          </cell>
          <cell r="C73" t="str">
            <v>Investimentos 3ª Adequação</v>
          </cell>
          <cell r="G73">
            <v>2534.9393079881461</v>
          </cell>
          <cell r="H73">
            <v>9074.7273458751079</v>
          </cell>
          <cell r="I73">
            <v>0.20466830363045768</v>
          </cell>
        </row>
        <row r="74">
          <cell r="B74" t="str">
            <v>FATOR 8</v>
          </cell>
          <cell r="C74" t="str">
            <v>Investimentos 4ª Adequação</v>
          </cell>
          <cell r="G74">
            <v>7571.9873692779101</v>
          </cell>
          <cell r="H74">
            <v>27106.653254409393</v>
          </cell>
          <cell r="I74">
            <v>0.21475883906700452</v>
          </cell>
        </row>
        <row r="75">
          <cell r="B75" t="str">
            <v>FATOR 9</v>
          </cell>
          <cell r="C75" t="str">
            <v>Investimentos 5ª Adequação</v>
          </cell>
          <cell r="G75">
            <v>719.94591002820539</v>
          </cell>
          <cell r="H75">
            <v>2577.3054276668495</v>
          </cell>
          <cell r="I75">
            <v>0.20116248786645211</v>
          </cell>
        </row>
        <row r="76">
          <cell r="B76" t="str">
            <v>FATOR 10</v>
          </cell>
          <cell r="C76" t="str">
            <v>Onus Variável - Rec. Ass. de 28% para 25% e Rec. NOp. de 28% para 3%</v>
          </cell>
          <cell r="G76">
            <v>6.1600265927987445</v>
          </cell>
          <cell r="H76">
            <v>22.052031619389776</v>
          </cell>
          <cell r="I76">
            <v>0.19985223380243691</v>
          </cell>
        </row>
        <row r="77">
          <cell r="B77" t="str">
            <v>FATOR 11</v>
          </cell>
          <cell r="C77" t="str">
            <v>Parcelamento de Reajuste Tarifário - Julho/2003</v>
          </cell>
          <cell r="G77">
            <v>-788.01214227861135</v>
          </cell>
          <cell r="H77">
            <v>-2820.9729968220527</v>
          </cell>
          <cell r="I77">
            <v>0.198416252759259</v>
          </cell>
        </row>
        <row r="78">
          <cell r="B78" t="str">
            <v>FATOR 12</v>
          </cell>
          <cell r="C78" t="str">
            <v>Majoração da COFINS</v>
          </cell>
          <cell r="G78">
            <v>-3107.3999154740454</v>
          </cell>
          <cell r="H78">
            <v>-11124.056066613404</v>
          </cell>
          <cell r="I78">
            <v>0.19422295541213425</v>
          </cell>
        </row>
        <row r="79">
          <cell r="B79" t="str">
            <v>FATOR 13</v>
          </cell>
          <cell r="C79" t="str">
            <v>Majoração do PIS</v>
          </cell>
          <cell r="G79">
            <v>-233.34594811212102</v>
          </cell>
          <cell r="H79">
            <v>-835.34578114330179</v>
          </cell>
          <cell r="I79">
            <v>0.19941797213545673</v>
          </cell>
        </row>
        <row r="80">
          <cell r="B80" t="str">
            <v>FATOR 14</v>
          </cell>
          <cell r="C80" t="str">
            <v>Alteração do ISS-QN</v>
          </cell>
          <cell r="G80">
            <v>-9617.1810003707033</v>
          </cell>
          <cell r="H80">
            <v>-34428.1597351374</v>
          </cell>
          <cell r="I80">
            <v>0.18204183549090305</v>
          </cell>
        </row>
        <row r="81">
          <cell r="B81" t="str">
            <v>FATOR 15</v>
          </cell>
          <cell r="C81" t="str">
            <v>6ª Adequação - Investimentos</v>
          </cell>
          <cell r="G81" t="e">
            <v>#REF!</v>
          </cell>
          <cell r="H81" t="e">
            <v>#REF!</v>
          </cell>
          <cell r="I81" t="e">
            <v>#VALUE!</v>
          </cell>
        </row>
        <row r="82">
          <cell r="B82" t="str">
            <v>TOTAL GERAL</v>
          </cell>
          <cell r="G82" t="e">
            <v>#REF!</v>
          </cell>
          <cell r="H82" t="e">
            <v>#REF!</v>
          </cell>
          <cell r="I82" t="e">
            <v>#VALUE!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28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7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0.19984105209504263</v>
          </cell>
        </row>
        <row r="98">
          <cell r="B98" t="str">
            <v>TIR Resultante dos Desequilibrio no Contrato Original (ao ano)</v>
          </cell>
          <cell r="J98" t="e">
            <v>#VALUE!</v>
          </cell>
        </row>
        <row r="100">
          <cell r="B100" t="str">
            <v>Diferença entre a TIR Original x TIR Desequilibrios</v>
          </cell>
          <cell r="J100" t="e">
            <v>#VALUE!</v>
          </cell>
        </row>
        <row r="102">
          <cell r="B102" t="str">
            <v>TIR Resultante das Alternativas Utilizadas para o Reequilibrio (ao ano)</v>
          </cell>
          <cell r="J102">
            <v>0.19996651588646447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-1.8192303725928218E-11</v>
          </cell>
          <cell r="G136">
            <v>0.19984105209504263</v>
          </cell>
          <cell r="H136">
            <v>-56737.180796784996</v>
          </cell>
          <cell r="I136">
            <v>-26383.009335000002</v>
          </cell>
          <cell r="J136">
            <v>-15935.051434999998</v>
          </cell>
          <cell r="K136">
            <v>-6502.0629349999999</v>
          </cell>
          <cell r="L136">
            <v>19790.469894999998</v>
          </cell>
          <cell r="M136">
            <v>23608.131895000006</v>
          </cell>
          <cell r="N136">
            <v>40764.133495000002</v>
          </cell>
          <cell r="O136">
            <v>39618.415095000004</v>
          </cell>
          <cell r="P136">
            <v>35821.942695000005</v>
          </cell>
          <cell r="Q136">
            <v>32340.548795000002</v>
          </cell>
          <cell r="R136">
            <v>24924.172895</v>
          </cell>
          <cell r="S136">
            <v>39145.367194999999</v>
          </cell>
          <cell r="T136">
            <v>40183.643294999994</v>
          </cell>
          <cell r="U136">
            <v>53816.658394999991</v>
          </cell>
          <cell r="V136">
            <v>51478.453594999992</v>
          </cell>
          <cell r="W136">
            <v>49456.475395000001</v>
          </cell>
          <cell r="X136">
            <v>63679.608595000005</v>
          </cell>
          <cell r="Y136">
            <v>32865.971995</v>
          </cell>
          <cell r="Z136">
            <v>38632.132654999994</v>
          </cell>
          <cell r="AA136">
            <v>85649.308594999995</v>
          </cell>
        </row>
        <row r="137">
          <cell r="B137" t="str">
            <v>(+)Desequilibrio do Projeto Original (a)</v>
          </cell>
        </row>
        <row r="138">
          <cell r="B138" t="str">
            <v>Deflator Tarifário a partir do 10º ano</v>
          </cell>
        </row>
        <row r="139">
          <cell r="B139" t="str">
            <v>Fluxo de Caixa do Fator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-823.46843932691581</v>
          </cell>
          <cell r="R139">
            <v>-1707.465346680111</v>
          </cell>
          <cell r="S139">
            <v>-2655.3726186855929</v>
          </cell>
          <cell r="T139">
            <v>-3670.7422731995703</v>
          </cell>
          <cell r="U139">
            <v>-4734.2239569875619</v>
          </cell>
          <cell r="V139">
            <v>-5861.6829245776198</v>
          </cell>
          <cell r="W139">
            <v>-7056.1657220574452</v>
          </cell>
          <cell r="X139">
            <v>-8510.0817708737686</v>
          </cell>
          <cell r="Y139">
            <v>-9879.2254915742487</v>
          </cell>
          <cell r="Z139">
            <v>-11327.249864693251</v>
          </cell>
          <cell r="AA139">
            <v>-12857.860328225279</v>
          </cell>
        </row>
        <row r="140">
          <cell r="B140" t="str">
            <v>Somatoria com Projeto Original</v>
          </cell>
          <cell r="F140">
            <v>-3586.4894142980652</v>
          </cell>
          <cell r="G140">
            <v>0.19301909253707164</v>
          </cell>
          <cell r="H140">
            <v>-56737.180796784996</v>
          </cell>
          <cell r="I140">
            <v>-26383.009335000002</v>
          </cell>
          <cell r="J140">
            <v>-15935.051434999998</v>
          </cell>
          <cell r="K140">
            <v>-6502.0629349999999</v>
          </cell>
          <cell r="L140">
            <v>19790.469894999998</v>
          </cell>
          <cell r="M140">
            <v>23608.131895000006</v>
          </cell>
          <cell r="N140">
            <v>40764.133495000002</v>
          </cell>
          <cell r="O140">
            <v>39618.415095000004</v>
          </cell>
          <cell r="P140">
            <v>35821.942695000005</v>
          </cell>
          <cell r="Q140">
            <v>31517.080355673086</v>
          </cell>
          <cell r="R140">
            <v>23216.70754831989</v>
          </cell>
          <cell r="S140">
            <v>36489.994576314406</v>
          </cell>
          <cell r="T140">
            <v>36512.901021800426</v>
          </cell>
          <cell r="U140">
            <v>49082.434438012431</v>
          </cell>
          <cell r="V140">
            <v>45616.770670422375</v>
          </cell>
          <cell r="W140">
            <v>42400.30967294256</v>
          </cell>
          <cell r="X140">
            <v>55169.526824126238</v>
          </cell>
          <cell r="Y140">
            <v>22986.746503425751</v>
          </cell>
          <cell r="Z140">
            <v>27304.882790306743</v>
          </cell>
          <cell r="AA140">
            <v>72791.448266774722</v>
          </cell>
        </row>
        <row r="141">
          <cell r="B141" t="str">
            <v>Ganho de Receita - Cobrança Bidirecional 9 (nove) Praças de Pedágio</v>
          </cell>
        </row>
        <row r="142">
          <cell r="B142" t="str">
            <v>Fluxo de Caixa do Fator</v>
          </cell>
          <cell r="H142">
            <v>1568.9826882601965</v>
          </cell>
          <cell r="I142">
            <v>3826.6568105366728</v>
          </cell>
          <cell r="J142">
            <v>7978.6421436043311</v>
          </cell>
          <cell r="K142">
            <v>9520.4472848127953</v>
          </cell>
          <cell r="L142">
            <v>5008.7854607698864</v>
          </cell>
          <cell r="M142">
            <v>5376.1755119968857</v>
          </cell>
          <cell r="N142">
            <v>5544.5396013668633</v>
          </cell>
          <cell r="O142">
            <v>5718.0208316326334</v>
          </cell>
          <cell r="P142">
            <v>5587.1642457667676</v>
          </cell>
          <cell r="Q142">
            <v>5441.3426469132401</v>
          </cell>
          <cell r="R142">
            <v>5856.3607837369545</v>
          </cell>
          <cell r="S142">
            <v>6024.3162486658493</v>
          </cell>
          <cell r="T142">
            <v>6197.016912799003</v>
          </cell>
          <cell r="U142">
            <v>5999.0392821264777</v>
          </cell>
          <cell r="V142">
            <v>5784.9783396065332</v>
          </cell>
          <cell r="W142">
            <v>5920.1699029600995</v>
          </cell>
          <cell r="X142">
            <v>7142.4691399102257</v>
          </cell>
          <cell r="Y142">
            <v>7313.9731333929476</v>
          </cell>
          <cell r="Z142">
            <v>7489.5273568195244</v>
          </cell>
          <cell r="AA142">
            <v>9353.7410982726979</v>
          </cell>
        </row>
        <row r="143">
          <cell r="B143" t="str">
            <v>Somatoria com Projeto Original</v>
          </cell>
          <cell r="F143">
            <v>26128.061749127428</v>
          </cell>
          <cell r="G143">
            <v>0.24956721829312908</v>
          </cell>
          <cell r="H143">
            <v>-55168.198108524797</v>
          </cell>
          <cell r="I143">
            <v>-22556.352524463331</v>
          </cell>
          <cell r="J143">
            <v>-7956.4092913956665</v>
          </cell>
          <cell r="K143">
            <v>3018.3843498127953</v>
          </cell>
          <cell r="L143">
            <v>24799.255355769885</v>
          </cell>
          <cell r="M143">
            <v>28984.307406996893</v>
          </cell>
          <cell r="N143">
            <v>46308.673096366867</v>
          </cell>
          <cell r="O143">
            <v>45336.435926632636</v>
          </cell>
          <cell r="P143">
            <v>41409.106940766775</v>
          </cell>
          <cell r="Q143">
            <v>37781.891441913242</v>
          </cell>
          <cell r="R143">
            <v>30780.533678736952</v>
          </cell>
          <cell r="S143">
            <v>45169.683443665846</v>
          </cell>
          <cell r="T143">
            <v>46380.660207798996</v>
          </cell>
          <cell r="U143">
            <v>59815.697677126467</v>
          </cell>
          <cell r="V143">
            <v>57263.431934606524</v>
          </cell>
          <cell r="W143">
            <v>55376.645297960102</v>
          </cell>
          <cell r="X143">
            <v>70822.077734910228</v>
          </cell>
          <cell r="Y143">
            <v>40179.945128392945</v>
          </cell>
          <cell r="Z143">
            <v>46121.66001181952</v>
          </cell>
          <cell r="AA143">
            <v>95003.049693272696</v>
          </cell>
        </row>
        <row r="144">
          <cell r="B144" t="str">
            <v>Ônus Variável - s/ Rec. Acess. De 3% para 28%</v>
          </cell>
        </row>
        <row r="145">
          <cell r="B145" t="str">
            <v>Fluxo de Caixa do Fator</v>
          </cell>
          <cell r="H145">
            <v>-7.0350000000000001</v>
          </cell>
          <cell r="I145">
            <v>-10.673099999999891</v>
          </cell>
          <cell r="J145">
            <v>-10.796111999999784</v>
          </cell>
          <cell r="K145">
            <v>-10.92158424000017</v>
          </cell>
          <cell r="L145">
            <v>-11.049565924800167</v>
          </cell>
          <cell r="M145">
            <v>-11.180107243296007</v>
          </cell>
          <cell r="N145">
            <v>-11.313259388161878</v>
          </cell>
          <cell r="O145">
            <v>-11.449074575925042</v>
          </cell>
          <cell r="P145">
            <v>-11.587606067443421</v>
          </cell>
          <cell r="Q145">
            <v>-11.72890818879268</v>
          </cell>
          <cell r="R145">
            <v>-11.873036352568588</v>
          </cell>
          <cell r="S145">
            <v>-12.0200470796199</v>
          </cell>
          <cell r="T145">
            <v>-12.169998021212042</v>
          </cell>
          <cell r="U145">
            <v>-12.322947981636258</v>
          </cell>
          <cell r="V145">
            <v>-12.478956941269061</v>
          </cell>
          <cell r="W145">
            <v>-12.638086080094503</v>
          </cell>
          <cell r="X145">
            <v>-12.800397801696253</v>
          </cell>
          <cell r="Y145">
            <v>-12.965955757730168</v>
          </cell>
          <cell r="Z145">
            <v>-13.134824872884947</v>
          </cell>
          <cell r="AA145">
            <v>-13.307071370342792</v>
          </cell>
        </row>
        <row r="146">
          <cell r="B146" t="str">
            <v>Somatoria com Projeto Original</v>
          </cell>
          <cell r="F146">
            <v>-51.333554940198496</v>
          </cell>
          <cell r="G146">
            <v>0.1997478818413588</v>
          </cell>
          <cell r="H146">
            <v>-56744.215796785</v>
          </cell>
          <cell r="I146">
            <v>-26393.682435000002</v>
          </cell>
          <cell r="J146">
            <v>-15945.847546999998</v>
          </cell>
          <cell r="K146">
            <v>-6512.9845192399998</v>
          </cell>
          <cell r="L146">
            <v>19779.420329075198</v>
          </cell>
          <cell r="M146">
            <v>23596.951787756709</v>
          </cell>
          <cell r="N146">
            <v>40752.820235611842</v>
          </cell>
          <cell r="O146">
            <v>39606.966020424079</v>
          </cell>
          <cell r="P146">
            <v>35810.355088932563</v>
          </cell>
          <cell r="Q146">
            <v>32328.819886811209</v>
          </cell>
          <cell r="R146">
            <v>24912.299858647431</v>
          </cell>
          <cell r="S146">
            <v>39133.34714792038</v>
          </cell>
          <cell r="T146">
            <v>40171.47329697878</v>
          </cell>
          <cell r="U146">
            <v>53804.335447018355</v>
          </cell>
          <cell r="V146">
            <v>51465.974638058724</v>
          </cell>
          <cell r="W146">
            <v>49443.837308919909</v>
          </cell>
          <cell r="X146">
            <v>63666.808197198312</v>
          </cell>
          <cell r="Y146">
            <v>32853.006039242267</v>
          </cell>
          <cell r="Z146">
            <v>38618.997830127111</v>
          </cell>
          <cell r="AA146">
            <v>85636.001523629646</v>
          </cell>
        </row>
        <row r="147">
          <cell r="B147" t="str">
            <v>Custos Operacionais Provocado pela Cobrança Bidirecional</v>
          </cell>
        </row>
        <row r="148">
          <cell r="B148" t="str">
            <v>Fluxo de Caixa do Fator</v>
          </cell>
          <cell r="H148">
            <v>-1490.3985904453164</v>
          </cell>
          <cell r="I148">
            <v>-2569.4948826205264</v>
          </cell>
          <cell r="J148">
            <v>-3259.0573414415767</v>
          </cell>
          <cell r="K148">
            <v>-3274.3641964695253</v>
          </cell>
          <cell r="L148">
            <v>-3206.6450050715648</v>
          </cell>
          <cell r="M148">
            <v>-3248.8924898639925</v>
          </cell>
          <cell r="N148">
            <v>-3338.4404367954048</v>
          </cell>
          <cell r="O148">
            <v>-3292.2348754022823</v>
          </cell>
          <cell r="P148">
            <v>-3272.3051041347271</v>
          </cell>
          <cell r="Q148">
            <v>-3262.8514483591466</v>
          </cell>
          <cell r="R148">
            <v>-3186.1406340678172</v>
          </cell>
          <cell r="S148">
            <v>-3271.2034257279006</v>
          </cell>
          <cell r="T148">
            <v>-3255.957835910518</v>
          </cell>
          <cell r="U148">
            <v>-3286.3435804964611</v>
          </cell>
          <cell r="V148">
            <v>-3332.6757438345185</v>
          </cell>
          <cell r="W148">
            <v>-3311.9704067472658</v>
          </cell>
          <cell r="X148">
            <v>-3283.76366638118</v>
          </cell>
          <cell r="Y148">
            <v>-3187.104368120195</v>
          </cell>
          <cell r="Z148">
            <v>-3166.0552715028948</v>
          </cell>
          <cell r="AA148">
            <v>-3286.978524477272</v>
          </cell>
        </row>
        <row r="149">
          <cell r="B149" t="str">
            <v>Somatoria com Projeto Original</v>
          </cell>
          <cell r="F149">
            <v>-13941.901419703257</v>
          </cell>
          <cell r="G149">
            <v>0.17515108975609892</v>
          </cell>
          <cell r="H149">
            <v>-58227.579387230311</v>
          </cell>
          <cell r="I149">
            <v>-28952.504217620528</v>
          </cell>
          <cell r="J149">
            <v>-19194.108776441575</v>
          </cell>
          <cell r="K149">
            <v>-9776.4271314695252</v>
          </cell>
          <cell r="L149">
            <v>16583.824889928434</v>
          </cell>
          <cell r="M149">
            <v>20359.239405136013</v>
          </cell>
          <cell r="N149">
            <v>37425.693058204597</v>
          </cell>
          <cell r="O149">
            <v>36326.180219597722</v>
          </cell>
          <cell r="P149">
            <v>32549.637590865277</v>
          </cell>
          <cell r="Q149">
            <v>29077.697346640856</v>
          </cell>
          <cell r="R149">
            <v>21738.032260932181</v>
          </cell>
          <cell r="S149">
            <v>35874.163769272098</v>
          </cell>
          <cell r="T149">
            <v>36927.68545908948</v>
          </cell>
          <cell r="U149">
            <v>50530.31481450353</v>
          </cell>
          <cell r="V149">
            <v>48145.777851165476</v>
          </cell>
          <cell r="W149">
            <v>46144.504988252738</v>
          </cell>
          <cell r="X149">
            <v>60395.844928618826</v>
          </cell>
          <cell r="Y149">
            <v>29678.867626879804</v>
          </cell>
          <cell r="Z149">
            <v>35466.077383497097</v>
          </cell>
          <cell r="AA149">
            <v>82362.33007052273</v>
          </cell>
        </row>
        <row r="150">
          <cell r="B150" t="str">
            <v>Investimentos 1º Adequação</v>
          </cell>
        </row>
        <row r="151">
          <cell r="B151" t="str">
            <v>Fluxo de Caixa do Fator</v>
          </cell>
          <cell r="H151">
            <v>-12567.557082803998</v>
          </cell>
          <cell r="I151">
            <v>2018.376756904489</v>
          </cell>
          <cell r="J151">
            <v>-2046.9422979180567</v>
          </cell>
          <cell r="K151">
            <v>-7456.4293198434107</v>
          </cell>
          <cell r="L151">
            <v>459.60612115095995</v>
          </cell>
          <cell r="M151">
            <v>-5358.2092090772221</v>
          </cell>
          <cell r="N151">
            <v>-8477.4593259324647</v>
          </cell>
          <cell r="O151">
            <v>-1500.7757625650995</v>
          </cell>
          <cell r="P151">
            <v>-189.82206831486633</v>
          </cell>
          <cell r="Q151">
            <v>2220.3020382794261</v>
          </cell>
          <cell r="R151">
            <v>8604.1156068045966</v>
          </cell>
          <cell r="S151">
            <v>-151.03876983038953</v>
          </cell>
          <cell r="T151">
            <v>1601.8873751720778</v>
          </cell>
          <cell r="U151">
            <v>-8512.3007858670371</v>
          </cell>
          <cell r="V151">
            <v>-9025.5507764557897</v>
          </cell>
          <cell r="W151">
            <v>-7318.3906375983133</v>
          </cell>
          <cell r="X151">
            <v>-9244.1223719030531</v>
          </cell>
          <cell r="Y151">
            <v>4161.0042831807959</v>
          </cell>
          <cell r="Z151">
            <v>6010.6034682508171</v>
          </cell>
          <cell r="AA151">
            <v>-10048.952187028743</v>
          </cell>
        </row>
        <row r="152">
          <cell r="B152" t="str">
            <v>Somatoria com Projeto Original</v>
          </cell>
          <cell r="F152">
            <v>-18551.788194578407</v>
          </cell>
          <cell r="G152">
            <v>0.1691858131727948</v>
          </cell>
          <cell r="H152">
            <v>-69304.737879588996</v>
          </cell>
          <cell r="I152">
            <v>-24364.632578095512</v>
          </cell>
          <cell r="J152">
            <v>-17981.993732918054</v>
          </cell>
          <cell r="K152">
            <v>-13958.492254843412</v>
          </cell>
          <cell r="L152">
            <v>20250.076016150957</v>
          </cell>
          <cell r="M152">
            <v>18249.922685922786</v>
          </cell>
          <cell r="N152">
            <v>32286.674169067537</v>
          </cell>
          <cell r="O152">
            <v>38117.639332434905</v>
          </cell>
          <cell r="P152">
            <v>35632.120626685137</v>
          </cell>
          <cell r="Q152">
            <v>34560.85083327943</v>
          </cell>
          <cell r="R152">
            <v>33528.288501804593</v>
          </cell>
          <cell r="S152">
            <v>38994.32842516961</v>
          </cell>
          <cell r="T152">
            <v>41785.530670172069</v>
          </cell>
          <cell r="U152">
            <v>45304.357609132952</v>
          </cell>
          <cell r="V152">
            <v>42452.9028185442</v>
          </cell>
          <cell r="W152">
            <v>42138.084757401688</v>
          </cell>
          <cell r="X152">
            <v>54435.486223096952</v>
          </cell>
          <cell r="Y152">
            <v>37026.976278180795</v>
          </cell>
          <cell r="Z152">
            <v>44642.736123250812</v>
          </cell>
          <cell r="AA152">
            <v>75600.356407971252</v>
          </cell>
        </row>
        <row r="153">
          <cell r="B153" t="str">
            <v>Investimentos 2ª Adequação</v>
          </cell>
        </row>
        <row r="154">
          <cell r="B154" t="str">
            <v>Fluxo de Caixa do Fator</v>
          </cell>
          <cell r="H154">
            <v>21216.487855887626</v>
          </cell>
          <cell r="I154">
            <v>-9811.7757266768695</v>
          </cell>
          <cell r="J154">
            <v>-18070.533981896595</v>
          </cell>
          <cell r="K154">
            <v>-4905.1306283470294</v>
          </cell>
          <cell r="L154">
            <v>-1024.3692402212241</v>
          </cell>
          <cell r="M154">
            <v>-981.44154440241175</v>
          </cell>
          <cell r="N154">
            <v>85.15164040855484</v>
          </cell>
          <cell r="O154">
            <v>544.00790713194579</v>
          </cell>
          <cell r="P154">
            <v>-628.93471160963315</v>
          </cell>
          <cell r="Q154">
            <v>-1128.3522661467307</v>
          </cell>
          <cell r="R154">
            <v>-1098.4058681222243</v>
          </cell>
          <cell r="S154">
            <v>1967.9066793609848</v>
          </cell>
          <cell r="T154">
            <v>10610.465218713816</v>
          </cell>
          <cell r="U154">
            <v>2626.2808691171731</v>
          </cell>
          <cell r="V154">
            <v>-1699.1718544845519</v>
          </cell>
          <cell r="W154">
            <v>-2818.7714586585653</v>
          </cell>
          <cell r="X154">
            <v>-1547.6484608046826</v>
          </cell>
          <cell r="Y154">
            <v>-2893.8968992200412</v>
          </cell>
          <cell r="Z154">
            <v>6423.5441770883754</v>
          </cell>
          <cell r="AA154">
            <v>229.20700796964582</v>
          </cell>
        </row>
        <row r="155">
          <cell r="B155" t="str">
            <v>Somatoria com Projeto Original</v>
          </cell>
          <cell r="F155">
            <v>-1819.4068302137341</v>
          </cell>
          <cell r="G155">
            <v>0.19645999173442377</v>
          </cell>
          <cell r="H155">
            <v>-35520.692940897366</v>
          </cell>
          <cell r="I155">
            <v>-36194.78506167687</v>
          </cell>
          <cell r="J155">
            <v>-34005.585416896589</v>
          </cell>
          <cell r="K155">
            <v>-11407.193563347029</v>
          </cell>
          <cell r="L155">
            <v>18766.100654778773</v>
          </cell>
          <cell r="M155">
            <v>22626.690350597593</v>
          </cell>
          <cell r="N155">
            <v>40849.285135408558</v>
          </cell>
          <cell r="O155">
            <v>40162.423002131953</v>
          </cell>
          <cell r="P155">
            <v>35193.007983390373</v>
          </cell>
          <cell r="Q155">
            <v>31212.19652885327</v>
          </cell>
          <cell r="R155">
            <v>23825.767026877777</v>
          </cell>
          <cell r="S155">
            <v>41113.273874360981</v>
          </cell>
          <cell r="T155">
            <v>50794.108513713814</v>
          </cell>
          <cell r="U155">
            <v>56442.939264117165</v>
          </cell>
          <cell r="V155">
            <v>49779.281740515442</v>
          </cell>
          <cell r="W155">
            <v>46637.703936341437</v>
          </cell>
          <cell r="X155">
            <v>62131.960134195324</v>
          </cell>
          <cell r="Y155">
            <v>29972.075095779957</v>
          </cell>
          <cell r="Z155">
            <v>45055.676832088371</v>
          </cell>
          <cell r="AA155">
            <v>85878.515602969637</v>
          </cell>
        </row>
        <row r="156">
          <cell r="B156" t="str">
            <v>Investimentos 3ª Adequação</v>
          </cell>
        </row>
        <row r="157">
          <cell r="B157" t="str">
            <v>Fluxo de Caixa do Fator</v>
          </cell>
          <cell r="H157">
            <v>3.6631669693193216</v>
          </cell>
          <cell r="I157">
            <v>4537.1685575075844</v>
          </cell>
          <cell r="J157">
            <v>10223.502984357148</v>
          </cell>
          <cell r="K157">
            <v>-6197.2165014673074</v>
          </cell>
          <cell r="L157">
            <v>459.00062538256947</v>
          </cell>
          <cell r="M157">
            <v>-9182.5496214783871</v>
          </cell>
          <cell r="N157">
            <v>-1001.8445785450883</v>
          </cell>
          <cell r="O157">
            <v>524.35040795593284</v>
          </cell>
          <cell r="P157">
            <v>-1282.0198467785419</v>
          </cell>
          <cell r="Q157">
            <v>-671.84162433599295</v>
          </cell>
          <cell r="R157">
            <v>46.72512260390809</v>
          </cell>
          <cell r="S157">
            <v>17.490169863039654</v>
          </cell>
          <cell r="T157">
            <v>1856.5139963754905</v>
          </cell>
          <cell r="U157">
            <v>-1219.575750861032</v>
          </cell>
          <cell r="V157">
            <v>338.14974371925592</v>
          </cell>
          <cell r="W157">
            <v>-5291.9043917843628</v>
          </cell>
          <cell r="X157">
            <v>408.5063464188284</v>
          </cell>
          <cell r="Y157">
            <v>751.37391377164022</v>
          </cell>
          <cell r="Z157">
            <v>-719.28904468697124</v>
          </cell>
          <cell r="AA157">
            <v>525.56279135883062</v>
          </cell>
        </row>
        <row r="158">
          <cell r="B158" t="str">
            <v>Somatoria com Projeto Original</v>
          </cell>
          <cell r="F158">
            <v>2534.9393079881461</v>
          </cell>
          <cell r="G158">
            <v>0.20466830363045768</v>
          </cell>
          <cell r="H158">
            <v>-56733.51762981568</v>
          </cell>
          <cell r="I158">
            <v>-21845.84077749242</v>
          </cell>
          <cell r="J158">
            <v>-5711.5484506428493</v>
          </cell>
          <cell r="K158">
            <v>-12699.279436467306</v>
          </cell>
          <cell r="L158">
            <v>20249.470520382569</v>
          </cell>
          <cell r="M158">
            <v>14425.582273521619</v>
          </cell>
          <cell r="N158">
            <v>39762.288916454912</v>
          </cell>
          <cell r="O158">
            <v>40142.765502955939</v>
          </cell>
          <cell r="P158">
            <v>34539.92284822146</v>
          </cell>
          <cell r="Q158">
            <v>31668.707170664009</v>
          </cell>
          <cell r="R158">
            <v>24970.898017603908</v>
          </cell>
          <cell r="S158">
            <v>39162.857364863041</v>
          </cell>
          <cell r="T158">
            <v>42040.157291375486</v>
          </cell>
          <cell r="U158">
            <v>52597.082644138958</v>
          </cell>
          <cell r="V158">
            <v>51816.603338719251</v>
          </cell>
          <cell r="W158">
            <v>44164.571003215635</v>
          </cell>
          <cell r="X158">
            <v>64088.114941418833</v>
          </cell>
          <cell r="Y158">
            <v>33617.34590877164</v>
          </cell>
          <cell r="Z158">
            <v>37912.843610313023</v>
          </cell>
          <cell r="AA158">
            <v>86174.87138635882</v>
          </cell>
        </row>
        <row r="159">
          <cell r="B159" t="str">
            <v>Investimentos 4ª Adequação</v>
          </cell>
        </row>
        <row r="160">
          <cell r="B160" t="str">
            <v>Fluxo de Caixa do Fator</v>
          </cell>
          <cell r="H160">
            <v>1.1295616339727257</v>
          </cell>
          <cell r="I160">
            <v>-1.9545219018331044</v>
          </cell>
          <cell r="J160">
            <v>20691.770411615638</v>
          </cell>
          <cell r="K160">
            <v>14525.365556762084</v>
          </cell>
          <cell r="L160">
            <v>-19050.65590251287</v>
          </cell>
          <cell r="M160">
            <v>-8622.7840346638277</v>
          </cell>
          <cell r="N160">
            <v>-2459.7934999411686</v>
          </cell>
          <cell r="O160">
            <v>-1787.977971510318</v>
          </cell>
          <cell r="P160">
            <v>511.30401762113411</v>
          </cell>
          <cell r="Q160">
            <v>-451.6348761338362</v>
          </cell>
          <cell r="R160">
            <v>5.0939702408999068</v>
          </cell>
          <cell r="S160">
            <v>-816.17558391233399</v>
          </cell>
          <cell r="T160">
            <v>83.817987391072549</v>
          </cell>
          <cell r="U160">
            <v>2724.6613113648714</v>
          </cell>
          <cell r="V160">
            <v>-1355.3095764007589</v>
          </cell>
          <cell r="W160">
            <v>5643.4925524462042</v>
          </cell>
          <cell r="X160">
            <v>-3515.793648524972</v>
          </cell>
          <cell r="Y160">
            <v>-738.37559369576365</v>
          </cell>
          <cell r="Z160">
            <v>1066.1820630038674</v>
          </cell>
          <cell r="AA160">
            <v>724.68359937481569</v>
          </cell>
        </row>
        <row r="161">
          <cell r="B161" t="str">
            <v>Somatoria com Projeto Original</v>
          </cell>
          <cell r="F161">
            <v>7571.9873692779101</v>
          </cell>
          <cell r="G161">
            <v>0.21475883906700452</v>
          </cell>
          <cell r="H161">
            <v>-56736.051235151026</v>
          </cell>
          <cell r="I161">
            <v>-26384.963856901835</v>
          </cell>
          <cell r="J161">
            <v>4756.7189766156407</v>
          </cell>
          <cell r="K161">
            <v>8023.3026217620845</v>
          </cell>
          <cell r="L161">
            <v>739.81399248712842</v>
          </cell>
          <cell r="M161">
            <v>14985.347860336178</v>
          </cell>
          <cell r="N161">
            <v>38304.339995058835</v>
          </cell>
          <cell r="O161">
            <v>37830.437123489683</v>
          </cell>
          <cell r="P161">
            <v>36333.246712621141</v>
          </cell>
          <cell r="Q161">
            <v>31888.913918866165</v>
          </cell>
          <cell r="R161">
            <v>24929.266865240901</v>
          </cell>
          <cell r="S161">
            <v>38329.191611087663</v>
          </cell>
          <cell r="T161">
            <v>40267.461282391065</v>
          </cell>
          <cell r="U161">
            <v>56541.319706364862</v>
          </cell>
          <cell r="V161">
            <v>50123.144018599232</v>
          </cell>
          <cell r="W161">
            <v>55099.967947446203</v>
          </cell>
          <cell r="X161">
            <v>60163.814946475031</v>
          </cell>
          <cell r="Y161">
            <v>32127.596401304236</v>
          </cell>
          <cell r="Z161">
            <v>39698.314718003865</v>
          </cell>
          <cell r="AA161">
            <v>86373.992194374805</v>
          </cell>
        </row>
        <row r="162">
          <cell r="B162" t="str">
            <v>Investimentos 5ª Adequação</v>
          </cell>
        </row>
        <row r="163">
          <cell r="B163" t="str">
            <v>Fluxo de Caixa do Fator</v>
          </cell>
          <cell r="H163">
            <v>-1.8170377464915646E-2</v>
          </cell>
          <cell r="I163">
            <v>3.9512942405053766E-4</v>
          </cell>
          <cell r="J163">
            <v>-5.5954167090559146</v>
          </cell>
          <cell r="K163">
            <v>780.57781683375231</v>
          </cell>
          <cell r="L163">
            <v>8416.5805570837001</v>
          </cell>
          <cell r="M163">
            <v>-3118.447629493161</v>
          </cell>
          <cell r="N163">
            <v>-4753.4577080174085</v>
          </cell>
          <cell r="O163">
            <v>-1545.8451358764555</v>
          </cell>
          <cell r="P163">
            <v>-767.18350133809668</v>
          </cell>
          <cell r="Q163">
            <v>-1528.1908047785762</v>
          </cell>
          <cell r="R163">
            <v>-235.72479456932888</v>
          </cell>
          <cell r="S163">
            <v>-461.36239897576189</v>
          </cell>
          <cell r="T163">
            <v>83.380142208816068</v>
          </cell>
          <cell r="U163">
            <v>441.52052443218918</v>
          </cell>
          <cell r="V163">
            <v>607.94586792451935</v>
          </cell>
          <cell r="W163">
            <v>820.05040193341245</v>
          </cell>
          <cell r="X163">
            <v>51.496213227061858</v>
          </cell>
          <cell r="Y163">
            <v>1168.9614538340588</v>
          </cell>
          <cell r="Z163">
            <v>122.3892989695149</v>
          </cell>
          <cell r="AA163">
            <v>-77.02097042976618</v>
          </cell>
        </row>
        <row r="164">
          <cell r="B164" t="str">
            <v>Somatoria com Projeto Original</v>
          </cell>
          <cell r="F164">
            <v>719.94591002820539</v>
          </cell>
          <cell r="G164">
            <v>0.20116248786645211</v>
          </cell>
          <cell r="H164">
            <v>-56737.198967162461</v>
          </cell>
          <cell r="I164">
            <v>-26383.008939870579</v>
          </cell>
          <cell r="J164">
            <v>-15940.646851709054</v>
          </cell>
          <cell r="K164">
            <v>-5721.485118166248</v>
          </cell>
          <cell r="L164">
            <v>28207.050452083698</v>
          </cell>
          <cell r="M164">
            <v>20489.684265506847</v>
          </cell>
          <cell r="N164">
            <v>36010.675786982596</v>
          </cell>
          <cell r="O164">
            <v>38072.569959123546</v>
          </cell>
          <cell r="P164">
            <v>35054.759193661906</v>
          </cell>
          <cell r="Q164">
            <v>30812.357990221426</v>
          </cell>
          <cell r="R164">
            <v>24688.448100430673</v>
          </cell>
          <cell r="S164">
            <v>38684.004796024237</v>
          </cell>
          <cell r="T164">
            <v>40267.023437208809</v>
          </cell>
          <cell r="U164">
            <v>54258.178919432183</v>
          </cell>
          <cell r="V164">
            <v>52086.399462924514</v>
          </cell>
          <cell r="W164">
            <v>50276.525796933412</v>
          </cell>
          <cell r="X164">
            <v>63731.104808227064</v>
          </cell>
          <cell r="Y164">
            <v>34034.933448834061</v>
          </cell>
          <cell r="Z164">
            <v>38754.52195396951</v>
          </cell>
          <cell r="AA164">
            <v>85572.287624570235</v>
          </cell>
        </row>
        <row r="165">
          <cell r="B165" t="str">
            <v>Onus Variável - Rec. Ass. de 28% para 25% e Rec. NOp. de 28% para 3%</v>
          </cell>
        </row>
        <row r="166">
          <cell r="B166" t="str">
            <v>Fluxo de Caixa do Fator</v>
          </cell>
          <cell r="H166">
            <v>0.84419999999999384</v>
          </cell>
          <cell r="I166">
            <v>1.2807719999999381</v>
          </cell>
          <cell r="J166">
            <v>1.2955334399998399</v>
          </cell>
          <cell r="K166">
            <v>1.3105901088002518</v>
          </cell>
          <cell r="L166">
            <v>1.3259479109762151</v>
          </cell>
          <cell r="M166">
            <v>1.3416128691954965</v>
          </cell>
          <cell r="N166">
            <v>1.3575911265795595</v>
          </cell>
          <cell r="O166">
            <v>1.3738889491111514</v>
          </cell>
          <cell r="P166">
            <v>1.3905127280930765</v>
          </cell>
          <cell r="Q166">
            <v>1.4074689826551094</v>
          </cell>
          <cell r="R166">
            <v>1.4247643623084376</v>
          </cell>
          <cell r="S166">
            <v>1.4424056495543391</v>
          </cell>
          <cell r="T166">
            <v>1.4603997625455669</v>
          </cell>
          <cell r="U166">
            <v>1.4787537577964849</v>
          </cell>
          <cell r="V166">
            <v>1.4974748329523118</v>
          </cell>
          <cell r="W166">
            <v>1.5165703296113771</v>
          </cell>
          <cell r="X166">
            <v>1.5360477362037455</v>
          </cell>
          <cell r="Y166">
            <v>1.5559146909274251</v>
          </cell>
          <cell r="Z166">
            <v>1.5761789847461205</v>
          </cell>
          <cell r="AA166">
            <v>1.5968485644412205</v>
          </cell>
        </row>
        <row r="167">
          <cell r="B167" t="str">
            <v>Somatoria com Projeto Original</v>
          </cell>
          <cell r="F167">
            <v>6.1600265927987445</v>
          </cell>
          <cell r="G167">
            <v>0.19985223380243691</v>
          </cell>
          <cell r="H167">
            <v>-56736.336596784997</v>
          </cell>
          <cell r="I167">
            <v>-26381.728563000004</v>
          </cell>
          <cell r="J167">
            <v>-15933.755901559998</v>
          </cell>
          <cell r="K167">
            <v>-6500.7523448911998</v>
          </cell>
          <cell r="L167">
            <v>19791.795842910975</v>
          </cell>
          <cell r="M167">
            <v>23609.473507869203</v>
          </cell>
          <cell r="N167">
            <v>40765.491086126582</v>
          </cell>
          <cell r="O167">
            <v>39619.788983949118</v>
          </cell>
          <cell r="P167">
            <v>35823.333207728101</v>
          </cell>
          <cell r="Q167">
            <v>32341.956263982658</v>
          </cell>
          <cell r="R167">
            <v>24925.597659362309</v>
          </cell>
          <cell r="S167">
            <v>39146.809600649554</v>
          </cell>
          <cell r="T167">
            <v>40185.10369476254</v>
          </cell>
          <cell r="U167">
            <v>53818.137148757785</v>
          </cell>
          <cell r="V167">
            <v>51479.951069832947</v>
          </cell>
          <cell r="W167">
            <v>49457.991965329609</v>
          </cell>
          <cell r="X167">
            <v>63681.14464273621</v>
          </cell>
          <cell r="Y167">
            <v>32867.527909690929</v>
          </cell>
          <cell r="Z167">
            <v>38633.70883398474</v>
          </cell>
          <cell r="AA167">
            <v>85650.905443564436</v>
          </cell>
        </row>
        <row r="168">
          <cell r="B168" t="str">
            <v>Parcelamento de Reajuste Tarifário - Julho/2003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-1633.1564023243907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-788.01214227861135</v>
          </cell>
          <cell r="G170">
            <v>0.198416252759259</v>
          </cell>
          <cell r="H170">
            <v>-56737.180796784996</v>
          </cell>
          <cell r="I170">
            <v>-26383.009335000002</v>
          </cell>
          <cell r="J170">
            <v>-15935.051434999998</v>
          </cell>
          <cell r="K170">
            <v>-8135.2193373243908</v>
          </cell>
          <cell r="L170">
            <v>19790.469894999998</v>
          </cell>
          <cell r="M170">
            <v>23608.131895000006</v>
          </cell>
          <cell r="N170">
            <v>40764.133495000002</v>
          </cell>
          <cell r="O170">
            <v>39618.415095000004</v>
          </cell>
          <cell r="P170">
            <v>35821.942695000005</v>
          </cell>
          <cell r="Q170">
            <v>32340.548795000002</v>
          </cell>
          <cell r="R170">
            <v>24924.172895</v>
          </cell>
          <cell r="S170">
            <v>39145.367194999999</v>
          </cell>
          <cell r="T170">
            <v>40183.643294999994</v>
          </cell>
          <cell r="U170">
            <v>53816.658394999991</v>
          </cell>
          <cell r="V170">
            <v>51478.453594999992</v>
          </cell>
          <cell r="W170">
            <v>49456.475395000001</v>
          </cell>
          <cell r="X170">
            <v>63679.608595000005</v>
          </cell>
          <cell r="Y170">
            <v>32865.971995</v>
          </cell>
          <cell r="Z170">
            <v>38632.132654999994</v>
          </cell>
          <cell r="AA170">
            <v>85649.308594999995</v>
          </cell>
        </row>
        <row r="171">
          <cell r="B171" t="str">
            <v>Majoração da COFINS</v>
          </cell>
        </row>
        <row r="172">
          <cell r="B172" t="str">
            <v>Fluxo de Caixa do Fator</v>
          </cell>
          <cell r="H172">
            <v>-290.60287078427211</v>
          </cell>
          <cell r="I172">
            <v>-496.25797506822101</v>
          </cell>
          <cell r="J172">
            <v>-564.49381129760593</v>
          </cell>
          <cell r="K172">
            <v>-710.52456815727203</v>
          </cell>
          <cell r="L172">
            <v>-1166.5608941515866</v>
          </cell>
          <cell r="M172">
            <v>-646.36469021456105</v>
          </cell>
          <cell r="N172">
            <v>-667.68403078835013</v>
          </cell>
          <cell r="O172">
            <v>-689.70312607853577</v>
          </cell>
          <cell r="P172">
            <v>-710.77072712650204</v>
          </cell>
          <cell r="Q172">
            <v>-732.48581005559413</v>
          </cell>
          <cell r="R172">
            <v>-754.86838480991548</v>
          </cell>
          <cell r="S172">
            <v>-777.93908299897907</v>
          </cell>
          <cell r="T172">
            <v>-801.71917730974405</v>
          </cell>
          <cell r="U172">
            <v>-822.22444360157738</v>
          </cell>
          <cell r="V172">
            <v>-843.25863316146501</v>
          </cell>
          <cell r="W172">
            <v>-864.83549496909825</v>
          </cell>
          <cell r="X172">
            <v>-907.12868342156628</v>
          </cell>
          <cell r="Y172">
            <v>-930.3973724160835</v>
          </cell>
          <cell r="Z172">
            <v>-954.26811090089791</v>
          </cell>
          <cell r="AA172">
            <v>-978.75660026056175</v>
          </cell>
        </row>
        <row r="173">
          <cell r="B173" t="str">
            <v>Somatoria com Projeto Original</v>
          </cell>
          <cell r="F173">
            <v>-3107.3999154740454</v>
          </cell>
          <cell r="G173">
            <v>0.19422295541213425</v>
          </cell>
          <cell r="H173">
            <v>-57027.783667569267</v>
          </cell>
          <cell r="I173">
            <v>-26879.267310068222</v>
          </cell>
          <cell r="J173">
            <v>-16499.545246297603</v>
          </cell>
          <cell r="K173">
            <v>-7212.5875031572723</v>
          </cell>
          <cell r="L173">
            <v>18623.909000848413</v>
          </cell>
          <cell r="M173">
            <v>22961.767204785443</v>
          </cell>
          <cell r="N173">
            <v>40096.449464211655</v>
          </cell>
          <cell r="O173">
            <v>38928.711968921467</v>
          </cell>
          <cell r="P173">
            <v>35111.171967873503</v>
          </cell>
          <cell r="Q173">
            <v>31608.062984944409</v>
          </cell>
          <cell r="R173">
            <v>24169.304510190083</v>
          </cell>
          <cell r="S173">
            <v>38367.42811200102</v>
          </cell>
          <cell r="T173">
            <v>39381.924117690251</v>
          </cell>
          <cell r="U173">
            <v>52994.433951398416</v>
          </cell>
          <cell r="V173">
            <v>50635.194961838526</v>
          </cell>
          <cell r="W173">
            <v>48591.639900030903</v>
          </cell>
          <cell r="X173">
            <v>62772.479911578441</v>
          </cell>
          <cell r="Y173">
            <v>31935.574622583918</v>
          </cell>
          <cell r="Z173">
            <v>37677.864544099095</v>
          </cell>
          <cell r="AA173">
            <v>84670.551994739435</v>
          </cell>
        </row>
        <row r="174">
          <cell r="B174" t="str">
            <v>Majoração do PIS</v>
          </cell>
        </row>
        <row r="175">
          <cell r="B175" t="str">
            <v>Fluxo de Caixa do Fator</v>
          </cell>
          <cell r="H175">
            <v>-0.46727767787951624</v>
          </cell>
          <cell r="I175">
            <v>-0.79843679968752945</v>
          </cell>
          <cell r="J175">
            <v>-78.578388646710607</v>
          </cell>
          <cell r="K175">
            <v>-296.25841408792439</v>
          </cell>
          <cell r="L175">
            <v>-103.79217761890652</v>
          </cell>
          <cell r="M175">
            <v>-1.040121288823135</v>
          </cell>
          <cell r="N175">
            <v>-1.0744432829853066</v>
          </cell>
          <cell r="O175">
            <v>-1.1098919220169432</v>
          </cell>
          <cell r="P175">
            <v>-1.1438081923643098</v>
          </cell>
          <cell r="Q175">
            <v>-1.178766925569297</v>
          </cell>
          <cell r="R175">
            <v>-1.2148003401171172</v>
          </cell>
          <cell r="S175">
            <v>-1.2519416554911129</v>
          </cell>
          <cell r="T175">
            <v>-1.2902251234301048</v>
          </cell>
          <cell r="U175">
            <v>-1.3232349345500041</v>
          </cell>
          <cell r="V175">
            <v>-1.3570962747067052</v>
          </cell>
          <cell r="W175">
            <v>-1.3918312799676449</v>
          </cell>
          <cell r="X175">
            <v>-1.4599256298641785</v>
          </cell>
          <cell r="Y175">
            <v>-1.4973845736922715</v>
          </cell>
          <cell r="Z175">
            <v>-1.5358127856178021</v>
          </cell>
          <cell r="AA175">
            <v>-1.5752355453449729</v>
          </cell>
        </row>
        <row r="176">
          <cell r="B176" t="str">
            <v>Somatoria com Projeto Original</v>
          </cell>
          <cell r="F176">
            <v>-233.34594811212102</v>
          </cell>
          <cell r="G176">
            <v>0.19941797213545673</v>
          </cell>
          <cell r="H176">
            <v>-56737.648074462879</v>
          </cell>
          <cell r="I176">
            <v>-26383.807771799689</v>
          </cell>
          <cell r="J176">
            <v>-16013.629823646708</v>
          </cell>
          <cell r="K176">
            <v>-6798.3213490879243</v>
          </cell>
          <cell r="L176">
            <v>19686.677717381091</v>
          </cell>
          <cell r="M176">
            <v>23607.091773711181</v>
          </cell>
          <cell r="N176">
            <v>40763.059051717013</v>
          </cell>
          <cell r="O176">
            <v>39617.305203077987</v>
          </cell>
          <cell r="P176">
            <v>35820.798886807643</v>
          </cell>
          <cell r="Q176">
            <v>32339.370028074434</v>
          </cell>
          <cell r="R176">
            <v>24922.958094659883</v>
          </cell>
          <cell r="S176">
            <v>39144.115253344506</v>
          </cell>
          <cell r="T176">
            <v>40182.353069876561</v>
          </cell>
          <cell r="U176">
            <v>53815.335160065442</v>
          </cell>
          <cell r="V176">
            <v>51477.096498725288</v>
          </cell>
          <cell r="W176">
            <v>49455.083563720036</v>
          </cell>
          <cell r="X176">
            <v>63678.148669370144</v>
          </cell>
          <cell r="Y176">
            <v>32864.47461042631</v>
          </cell>
          <cell r="Z176">
            <v>38630.596842214378</v>
          </cell>
          <cell r="AA176">
            <v>85647.733359454651</v>
          </cell>
        </row>
        <row r="177">
          <cell r="B177" t="str">
            <v>Alteração do ISS-QN</v>
          </cell>
        </row>
        <row r="178">
          <cell r="B178" t="str">
            <v>Fluxo de Caixa do Fator</v>
          </cell>
          <cell r="H178">
            <v>0</v>
          </cell>
          <cell r="I178">
            <v>0</v>
          </cell>
          <cell r="J178">
            <v>-732.49800115223093</v>
          </cell>
          <cell r="K178">
            <v>-2300.5385713058117</v>
          </cell>
          <cell r="L178">
            <v>-3053.4785970849007</v>
          </cell>
          <cell r="M178">
            <v>-3202.6092178273993</v>
          </cell>
          <cell r="N178">
            <v>-3308.2419841400879</v>
          </cell>
          <cell r="O178">
            <v>-3417.341882659422</v>
          </cell>
          <cell r="P178">
            <v>-3521.7273438729735</v>
          </cell>
          <cell r="Q178">
            <v>-3629.3209372355386</v>
          </cell>
          <cell r="R178">
            <v>-3740.2218076309737</v>
          </cell>
          <cell r="S178">
            <v>-3854.5321801579557</v>
          </cell>
          <cell r="T178">
            <v>-3972.3574563123416</v>
          </cell>
          <cell r="U178">
            <v>-4073.9566959041563</v>
          </cell>
          <cell r="V178">
            <v>-4178.1766366396996</v>
          </cell>
          <cell r="W178">
            <v>-4285.0854017318543</v>
          </cell>
          <cell r="X178">
            <v>-4494.6389406809203</v>
          </cell>
          <cell r="Y178">
            <v>-4609.9303409738823</v>
          </cell>
          <cell r="Z178">
            <v>-4728.2047668753712</v>
          </cell>
          <cell r="AA178">
            <v>-4849.5400153355431</v>
          </cell>
        </row>
        <row r="179">
          <cell r="B179" t="str">
            <v>Somatoria com Projeto Original</v>
          </cell>
          <cell r="F179">
            <v>-9617.1810003707033</v>
          </cell>
          <cell r="G179">
            <v>0.18204183549090305</v>
          </cell>
          <cell r="H179">
            <v>-56737.180796784996</v>
          </cell>
          <cell r="I179">
            <v>-26383.009335000002</v>
          </cell>
          <cell r="J179">
            <v>-16667.549436152229</v>
          </cell>
          <cell r="K179">
            <v>-8802.6015063058112</v>
          </cell>
          <cell r="L179">
            <v>16736.991297915098</v>
          </cell>
          <cell r="M179">
            <v>20405.522677172608</v>
          </cell>
          <cell r="N179">
            <v>37455.891510859918</v>
          </cell>
          <cell r="O179">
            <v>36201.073212340583</v>
          </cell>
          <cell r="P179">
            <v>32300.21535112703</v>
          </cell>
          <cell r="Q179">
            <v>28711.227857764465</v>
          </cell>
          <cell r="R179">
            <v>21183.951087369027</v>
          </cell>
          <cell r="S179">
            <v>35290.835014842043</v>
          </cell>
          <cell r="T179">
            <v>36211.285838687654</v>
          </cell>
          <cell r="U179">
            <v>49742.701699095836</v>
          </cell>
          <cell r="V179">
            <v>47300.276958360293</v>
          </cell>
          <cell r="W179">
            <v>45171.389993268145</v>
          </cell>
          <cell r="X179">
            <v>59184.969654319088</v>
          </cell>
          <cell r="Y179">
            <v>28256.041654026118</v>
          </cell>
          <cell r="Z179">
            <v>33903.927888124621</v>
          </cell>
          <cell r="AA179">
            <v>80799.768579664451</v>
          </cell>
        </row>
        <row r="180">
          <cell r="B180" t="str">
            <v>6ª Adequação - Investimentos</v>
          </cell>
        </row>
        <row r="181">
          <cell r="B181" t="str">
            <v>Fluxo de Caixa do Fator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  <cell r="U181" t="e">
            <v>#REF!</v>
          </cell>
          <cell r="V181" t="e">
            <v>#REF!</v>
          </cell>
          <cell r="W181" t="e">
            <v>#REF!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</row>
        <row r="182">
          <cell r="B182" t="str">
            <v>Somatoria com Projeto Original</v>
          </cell>
          <cell r="F182" t="e">
            <v>#REF!</v>
          </cell>
          <cell r="G182" t="e">
            <v>#VALUE!</v>
          </cell>
          <cell r="H182" t="e">
            <v>#REF!</v>
          </cell>
          <cell r="I182" t="e">
            <v>#REF!</v>
          </cell>
          <cell r="J182" t="e">
            <v>#REF!</v>
          </cell>
          <cell r="K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 t="e">
            <v>#REF!</v>
          </cell>
          <cell r="Q182" t="e">
            <v>#REF!</v>
          </cell>
          <cell r="R182" t="e">
            <v>#REF!</v>
          </cell>
          <cell r="S182" t="e">
            <v>#REF!</v>
          </cell>
          <cell r="T182" t="e">
            <v>#REF!</v>
          </cell>
          <cell r="U182" t="e">
            <v>#REF!</v>
          </cell>
          <cell r="V182" t="e">
            <v>#REF!</v>
          </cell>
          <cell r="W182" t="e">
            <v>#REF!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 t="e">
            <v>#REF!</v>
          </cell>
          <cell r="I184" t="e">
            <v>#REF!</v>
          </cell>
          <cell r="J184" t="e">
            <v>#REF!</v>
          </cell>
          <cell r="K184" t="e">
            <v>#REF!</v>
          </cell>
          <cell r="L184" t="e">
            <v>#REF!</v>
          </cell>
          <cell r="M184" t="e">
            <v>#REF!</v>
          </cell>
          <cell r="N184" t="e">
            <v>#REF!</v>
          </cell>
          <cell r="O184" t="e">
            <v>#REF!</v>
          </cell>
          <cell r="P184" t="e">
            <v>#REF!</v>
          </cell>
          <cell r="Q184" t="e">
            <v>#REF!</v>
          </cell>
          <cell r="R184" t="e">
            <v>#REF!</v>
          </cell>
          <cell r="S184" t="e">
            <v>#REF!</v>
          </cell>
          <cell r="T184" t="e">
            <v>#REF!</v>
          </cell>
          <cell r="U184" t="e">
            <v>#REF!</v>
          </cell>
          <cell r="V184" t="e">
            <v>#REF!</v>
          </cell>
          <cell r="W184" t="e">
            <v>#REF!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</row>
        <row r="185">
          <cell r="B185" t="str">
            <v>Somatoria com Projeto Original</v>
          </cell>
          <cell r="F185" t="e">
            <v>#REF!</v>
          </cell>
          <cell r="G185" t="e">
            <v>#VALUE!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  <cell r="U185" t="e">
            <v>#REF!</v>
          </cell>
          <cell r="V185" t="e">
            <v>#REF!</v>
          </cell>
          <cell r="W185" t="e">
            <v>#REF!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42981.778669067578</v>
          </cell>
          <cell r="H191">
            <v>73399.52395411444</v>
          </cell>
          <cell r="I191">
            <v>83491.101692401731</v>
          </cell>
          <cell r="J191">
            <v>85602.952888216227</v>
          </cell>
          <cell r="K191">
            <v>91147.689353637514</v>
          </cell>
          <cell r="L191">
            <v>95600.588257570809</v>
          </cell>
          <cell r="M191">
            <v>98754.025085785805</v>
          </cell>
          <cell r="N191">
            <v>102009.88111222906</v>
          </cell>
          <cell r="O191">
            <v>105126.06313080249</v>
          </cell>
          <cell r="P191">
            <v>108337.95740026173</v>
          </cell>
          <cell r="Q191">
            <v>111648.57383336568</v>
          </cell>
          <cell r="R191">
            <v>115059.96269211765</v>
          </cell>
          <cell r="S191">
            <v>118578.22313519091</v>
          </cell>
          <cell r="T191">
            <v>121611.11437588021</v>
          </cell>
          <cell r="U191">
            <v>124722.24349079856</v>
          </cell>
          <cell r="V191">
            <v>127912.53676901769</v>
          </cell>
          <cell r="W191">
            <v>134167.97047858228</v>
          </cell>
          <cell r="X191">
            <v>137609.49138534666</v>
          </cell>
          <cell r="Y191">
            <v>141141.48041817182</v>
          </cell>
          <cell r="Z191">
            <v>144762.0020076026</v>
          </cell>
          <cell r="AA191">
            <v>2163665.1601301613</v>
          </cell>
        </row>
        <row r="192">
          <cell r="B192" t="str">
            <v>1.1 - Operacionais    (1.1.1 + 1.1.2)</v>
          </cell>
          <cell r="G192">
            <v>42981.778669067578</v>
          </cell>
          <cell r="H192">
            <v>73399.52395411444</v>
          </cell>
          <cell r="I192">
            <v>83491.101692401731</v>
          </cell>
          <cell r="J192">
            <v>85602.952888216227</v>
          </cell>
          <cell r="K192">
            <v>91147.689353637514</v>
          </cell>
          <cell r="L192">
            <v>95600.588257570809</v>
          </cell>
          <cell r="M192">
            <v>98754.025085785805</v>
          </cell>
          <cell r="N192">
            <v>102009.88111222906</v>
          </cell>
          <cell r="O192">
            <v>105126.06313080249</v>
          </cell>
          <cell r="P192">
            <v>108337.95740026173</v>
          </cell>
          <cell r="Q192">
            <v>111648.57383336568</v>
          </cell>
          <cell r="R192">
            <v>115059.96269211765</v>
          </cell>
          <cell r="S192">
            <v>118578.22313519091</v>
          </cell>
          <cell r="T192">
            <v>121611.11437588021</v>
          </cell>
          <cell r="U192">
            <v>124722.24349079856</v>
          </cell>
          <cell r="V192">
            <v>127912.53676901769</v>
          </cell>
          <cell r="W192">
            <v>134167.97047858228</v>
          </cell>
          <cell r="X192">
            <v>137609.49138534666</v>
          </cell>
          <cell r="Y192">
            <v>141141.48041817182</v>
          </cell>
          <cell r="Z192">
            <v>144762.0020076026</v>
          </cell>
          <cell r="AA192">
            <v>2163665.1601301613</v>
          </cell>
        </row>
        <row r="193">
          <cell r="B193" t="str">
            <v>1.1.1 - Receitas de  Pedágios    (Transp. Qd.2.1.1.2)</v>
          </cell>
          <cell r="G193">
            <v>42918.728907355711</v>
          </cell>
          <cell r="H193">
            <v>73335.170396858215</v>
          </cell>
          <cell r="I193">
            <v>83426.752991392408</v>
          </cell>
          <cell r="J193">
            <v>85537.598368012274</v>
          </cell>
          <cell r="K193">
            <v>91082.636147123616</v>
          </cell>
          <cell r="L193">
            <v>95533.540290929421</v>
          </cell>
          <cell r="M193">
            <v>98685.974208082524</v>
          </cell>
          <cell r="N193">
            <v>101941.83161754541</v>
          </cell>
          <cell r="O193">
            <v>105057.01460156949</v>
          </cell>
          <cell r="P193">
            <v>108267.90676077316</v>
          </cell>
          <cell r="Q193">
            <v>111577.52540238072</v>
          </cell>
          <cell r="R193">
            <v>114988.91461844981</v>
          </cell>
          <cell r="S193">
            <v>118505.17050140261</v>
          </cell>
          <cell r="T193">
            <v>121537.06426355509</v>
          </cell>
          <cell r="U193">
            <v>124647.19282163159</v>
          </cell>
          <cell r="V193">
            <v>127837.48928332981</v>
          </cell>
          <cell r="W193">
            <v>134091.92357437478</v>
          </cell>
          <cell r="X193">
            <v>137532.44142815459</v>
          </cell>
          <cell r="Y193">
            <v>141062.02947148957</v>
          </cell>
          <cell r="Z193">
            <v>144682.95370968524</v>
          </cell>
          <cell r="AA193">
            <v>2162249.8593640961</v>
          </cell>
        </row>
        <row r="194">
          <cell r="B194" t="str">
            <v>1.1.2 - Outras Receitas Operacionais    (calculado 2.1.2.)</v>
          </cell>
          <cell r="G194">
            <v>63.049761711866722</v>
          </cell>
          <cell r="H194">
            <v>64.353557256218977</v>
          </cell>
          <cell r="I194">
            <v>64.34870100931677</v>
          </cell>
          <cell r="J194">
            <v>65.3545202039533</v>
          </cell>
          <cell r="K194">
            <v>65.053206513898246</v>
          </cell>
          <cell r="L194">
            <v>67.047966641394993</v>
          </cell>
          <cell r="M194">
            <v>68.050877703281188</v>
          </cell>
          <cell r="N194">
            <v>68.049494683656008</v>
          </cell>
          <cell r="O194">
            <v>69.048529232991157</v>
          </cell>
          <cell r="P194">
            <v>70.050639488573665</v>
          </cell>
          <cell r="Q194">
            <v>71.048430984952105</v>
          </cell>
          <cell r="R194">
            <v>71.04807366784533</v>
          </cell>
          <cell r="S194">
            <v>73.052633788308</v>
          </cell>
          <cell r="T194">
            <v>74.050112325112437</v>
          </cell>
          <cell r="U194">
            <v>75.05066916697686</v>
          </cell>
          <cell r="V194">
            <v>75.047485687884489</v>
          </cell>
          <cell r="W194">
            <v>76.046904207509684</v>
          </cell>
          <cell r="X194">
            <v>77.049957192066216</v>
          </cell>
          <cell r="Y194">
            <v>79.450946682244435</v>
          </cell>
          <cell r="Z194">
            <v>79.048297917362731</v>
          </cell>
          <cell r="AA194">
            <v>1415.3007660654132</v>
          </cell>
        </row>
        <row r="195">
          <cell r="B195" t="str">
            <v>2 -  DEDUÇÕES DA RECEITA    (2.1)</v>
          </cell>
          <cell r="G195">
            <v>1719.4501921364872</v>
          </cell>
          <cell r="H195">
            <v>2686.962626377926</v>
          </cell>
          <cell r="I195">
            <v>4265.6040472315526</v>
          </cell>
          <cell r="J195">
            <v>7204.7790777332639</v>
          </cell>
          <cell r="K195">
            <v>8868.8938706406389</v>
          </cell>
          <cell r="L195">
            <v>8279.7051848417213</v>
          </cell>
          <cell r="M195">
            <v>8552.8032441933592</v>
          </cell>
          <cell r="N195">
            <v>8834.8363280710473</v>
          </cell>
          <cell r="O195">
            <v>9104.7091493719981</v>
          </cell>
          <cell r="P195">
            <v>9382.8745490423116</v>
          </cell>
          <cell r="Q195">
            <v>9669.5901808841991</v>
          </cell>
          <cell r="R195">
            <v>9965.0937946432459</v>
          </cell>
          <cell r="S195">
            <v>10269.73613509079</v>
          </cell>
          <cell r="T195">
            <v>10532.402552513489</v>
          </cell>
          <cell r="U195">
            <v>10801.844476499999</v>
          </cell>
          <cell r="V195">
            <v>11078.208684051984</v>
          </cell>
          <cell r="W195">
            <v>11619.969948626238</v>
          </cell>
          <cell r="X195">
            <v>11918.032264941026</v>
          </cell>
          <cell r="Y195">
            <v>12223.844291621683</v>
          </cell>
          <cell r="Z195">
            <v>12537.494323561841</v>
          </cell>
          <cell r="AA195">
            <v>179516.83492207481</v>
          </cell>
        </row>
        <row r="196">
          <cell r="B196" t="str">
            <v>2.1 - Tributos sobre Faturamento    (2.1.1+ .... + 2.1.4)</v>
          </cell>
          <cell r="G196">
            <v>1719.4501921364872</v>
          </cell>
          <cell r="H196">
            <v>2686.962626377926</v>
          </cell>
          <cell r="I196">
            <v>4265.6040472315526</v>
          </cell>
          <cell r="J196">
            <v>7204.7790777332639</v>
          </cell>
          <cell r="K196">
            <v>8868.8938706406389</v>
          </cell>
          <cell r="L196">
            <v>8279.7051848417213</v>
          </cell>
          <cell r="M196">
            <v>8552.8032441933592</v>
          </cell>
          <cell r="N196">
            <v>8834.8363280710473</v>
          </cell>
          <cell r="O196">
            <v>9104.7091493719981</v>
          </cell>
          <cell r="P196">
            <v>9382.8745490423116</v>
          </cell>
          <cell r="Q196">
            <v>9669.5901808841991</v>
          </cell>
          <cell r="R196">
            <v>9965.0937946432459</v>
          </cell>
          <cell r="S196">
            <v>10269.73613509079</v>
          </cell>
          <cell r="T196">
            <v>10532.402552513489</v>
          </cell>
          <cell r="U196">
            <v>10801.844476499999</v>
          </cell>
          <cell r="V196">
            <v>11078.208684051984</v>
          </cell>
          <cell r="W196">
            <v>11619.969948626238</v>
          </cell>
          <cell r="X196">
            <v>11918.032264941026</v>
          </cell>
          <cell r="Y196">
            <v>12223.844291621683</v>
          </cell>
          <cell r="Z196">
            <v>12537.494323561841</v>
          </cell>
          <cell r="AA196">
            <v>179516.83492207481</v>
          </cell>
        </row>
        <row r="197">
          <cell r="B197" t="str">
            <v>2.1.1 - I.S.S    (transp. Qd  1.3.)</v>
          </cell>
          <cell r="G197">
            <v>0</v>
          </cell>
          <cell r="H197">
            <v>0</v>
          </cell>
          <cell r="I197">
            <v>1093.280598734673</v>
          </cell>
          <cell r="J197">
            <v>3433.6396586653905</v>
          </cell>
          <cell r="K197">
            <v>4557.4307419177621</v>
          </cell>
          <cell r="L197">
            <v>4780.0137579513421</v>
          </cell>
          <cell r="M197">
            <v>4937.6746031941611</v>
          </cell>
          <cell r="N197">
            <v>5100.5102726260029</v>
          </cell>
          <cell r="O197">
            <v>5256.309468467125</v>
          </cell>
          <cell r="P197">
            <v>5416.8969212470729</v>
          </cell>
          <cell r="Q197">
            <v>5582.4206084044381</v>
          </cell>
          <cell r="R197">
            <v>5753.0331047133668</v>
          </cell>
          <cell r="S197">
            <v>5928.8917258393158</v>
          </cell>
          <cell r="T197">
            <v>6080.532381946502</v>
          </cell>
          <cell r="U197">
            <v>6236.0845322980595</v>
          </cell>
          <cell r="V197">
            <v>6395.6498533311251</v>
          </cell>
          <cell r="W197">
            <v>6708.4163293745078</v>
          </cell>
          <cell r="X197">
            <v>6880.4930462296752</v>
          </cell>
          <cell r="Y197">
            <v>7057.0220401124943</v>
          </cell>
          <cell r="Z197">
            <v>7238.1194258739451</v>
          </cell>
          <cell r="AA197">
            <v>98436.419070926975</v>
          </cell>
        </row>
        <row r="198">
          <cell r="B198" t="str">
            <v>2.1.2 - Cofins    (transp. Qd 1.3.)</v>
          </cell>
          <cell r="G198">
            <v>1293.3712014175785</v>
          </cell>
          <cell r="H198">
            <v>2208.6740239602304</v>
          </cell>
          <cell r="I198">
            <v>2512.3501104116258</v>
          </cell>
          <cell r="J198">
            <v>2772.5434878498054</v>
          </cell>
          <cell r="K198">
            <v>3564.0894499855663</v>
          </cell>
          <cell r="L198">
            <v>2876.7351833821044</v>
          </cell>
          <cell r="M198">
            <v>2971.6238312505675</v>
          </cell>
          <cell r="N198">
            <v>3069.6052731080672</v>
          </cell>
          <cell r="O198">
            <v>3163.3730941481422</v>
          </cell>
          <cell r="P198">
            <v>3260.0215510732855</v>
          </cell>
          <cell r="Q198">
            <v>3359.6407077268891</v>
          </cell>
          <cell r="R198">
            <v>3462.3023627960529</v>
          </cell>
          <cell r="S198">
            <v>3568.1602497332869</v>
          </cell>
          <cell r="T198">
            <v>3659.4229496095109</v>
          </cell>
          <cell r="U198">
            <v>3753.039844683829</v>
          </cell>
          <cell r="V198">
            <v>3849.0499816028887</v>
          </cell>
          <cell r="W198">
            <v>4037.2828176635358</v>
          </cell>
          <cell r="X198">
            <v>4140.8426223578044</v>
          </cell>
          <cell r="Y198">
            <v>4247.1103709020899</v>
          </cell>
          <cell r="Z198">
            <v>4356.0707868096069</v>
          </cell>
          <cell r="AA198">
            <v>66125.309900472465</v>
          </cell>
        </row>
        <row r="199">
          <cell r="B199" t="str">
            <v>2.1.3 - Pis / Pasep    (transp. Qd 1.3.)</v>
          </cell>
          <cell r="G199">
            <v>280.0789907189087</v>
          </cell>
          <cell r="H199">
            <v>478.28860241769536</v>
          </cell>
          <cell r="I199">
            <v>659.973338085254</v>
          </cell>
          <cell r="J199">
            <v>998.5959312180687</v>
          </cell>
          <cell r="K199">
            <v>747.37367873731023</v>
          </cell>
          <cell r="L199">
            <v>622.95624350827461</v>
          </cell>
          <cell r="M199">
            <v>643.50480974863046</v>
          </cell>
          <cell r="N199">
            <v>664.72078233697687</v>
          </cell>
          <cell r="O199">
            <v>685.02658675673001</v>
          </cell>
          <cell r="P199">
            <v>705.95607672195399</v>
          </cell>
          <cell r="Q199">
            <v>727.52886475287255</v>
          </cell>
          <cell r="R199">
            <v>749.75832713382601</v>
          </cell>
          <cell r="S199">
            <v>772.68415951818884</v>
          </cell>
          <cell r="T199">
            <v>792.44722095747511</v>
          </cell>
          <cell r="U199">
            <v>812.72009951811106</v>
          </cell>
          <cell r="V199">
            <v>833.50884911796959</v>
          </cell>
          <cell r="W199">
            <v>874.2708015881941</v>
          </cell>
          <cell r="X199">
            <v>896.69659635354765</v>
          </cell>
          <cell r="Y199">
            <v>919.71188060709869</v>
          </cell>
          <cell r="Z199">
            <v>943.30411087828998</v>
          </cell>
          <cell r="AA199">
            <v>14809.105950675381</v>
          </cell>
        </row>
        <row r="200">
          <cell r="B200" t="str">
            <v>2.1.4 - CPMF    (transp Qd 1.3.)</v>
          </cell>
          <cell r="G200">
            <v>146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146</v>
          </cell>
        </row>
        <row r="201">
          <cell r="B201" t="str">
            <v>3 -  RECEITA LIQUIDA    (1 - 2)</v>
          </cell>
          <cell r="G201">
            <v>41262.328476931092</v>
          </cell>
          <cell r="H201">
            <v>70712.561327736519</v>
          </cell>
          <cell r="I201">
            <v>79225.49764517018</v>
          </cell>
          <cell r="J201">
            <v>78398.173810482956</v>
          </cell>
          <cell r="K201">
            <v>82278.79548299688</v>
          </cell>
          <cell r="L201">
            <v>87320.883072729092</v>
          </cell>
          <cell r="M201">
            <v>90201.221841592444</v>
          </cell>
          <cell r="N201">
            <v>93175.044784158017</v>
          </cell>
          <cell r="O201">
            <v>96021.353981430497</v>
          </cell>
          <cell r="P201">
            <v>98955.082851219413</v>
          </cell>
          <cell r="Q201">
            <v>101978.98365248147</v>
          </cell>
          <cell r="R201">
            <v>105094.8688974744</v>
          </cell>
          <cell r="S201">
            <v>108308.48700010013</v>
          </cell>
          <cell r="T201">
            <v>111078.71182336671</v>
          </cell>
          <cell r="U201">
            <v>113920.39901429856</v>
          </cell>
          <cell r="V201">
            <v>116834.3280849657</v>
          </cell>
          <cell r="W201">
            <v>122548.00052995604</v>
          </cell>
          <cell r="X201">
            <v>125691.45912040563</v>
          </cell>
          <cell r="Y201">
            <v>128917.63612655013</v>
          </cell>
          <cell r="Z201">
            <v>132224.50768404076</v>
          </cell>
          <cell r="AA201">
            <v>1984148.3252080865</v>
          </cell>
        </row>
        <row r="202">
          <cell r="B202" t="str">
            <v>4 -  DESPESAS    (4.1)</v>
          </cell>
          <cell r="G202">
            <v>30995.095830284572</v>
          </cell>
          <cell r="H202">
            <v>38361.096114805281</v>
          </cell>
          <cell r="I202">
            <v>41891.111733269376</v>
          </cell>
          <cell r="J202">
            <v>44713.647032996392</v>
          </cell>
          <cell r="K202">
            <v>46894.510760062556</v>
          </cell>
          <cell r="L202">
            <v>50036.579889552915</v>
          </cell>
          <cell r="M202">
            <v>51110.342092652958</v>
          </cell>
          <cell r="N202">
            <v>52105.505894836591</v>
          </cell>
          <cell r="O202">
            <v>53526.050833625588</v>
          </cell>
          <cell r="P202">
            <v>55192.054066667501</v>
          </cell>
          <cell r="Q202">
            <v>56587.668742651556</v>
          </cell>
          <cell r="R202">
            <v>58642.572575810358</v>
          </cell>
          <cell r="S202">
            <v>59045.871400316733</v>
          </cell>
          <cell r="T202">
            <v>60868.331231161697</v>
          </cell>
          <cell r="U202">
            <v>64186.852172162813</v>
          </cell>
          <cell r="V202">
            <v>69596.308941688039</v>
          </cell>
          <cell r="W202">
            <v>74664.804666328593</v>
          </cell>
          <cell r="X202">
            <v>90410.155538578358</v>
          </cell>
          <cell r="Y202">
            <v>109616.27563567692</v>
          </cell>
          <cell r="Z202">
            <v>157695.41525327662</v>
          </cell>
          <cell r="AA202">
            <v>1266140.2504064057</v>
          </cell>
        </row>
        <row r="203">
          <cell r="B203" t="str">
            <v>4.1 - Operacionais    (4.1.1+ .... + 4.1.10)</v>
          </cell>
          <cell r="G203">
            <v>30995.095830284572</v>
          </cell>
          <cell r="H203">
            <v>38361.096114805281</v>
          </cell>
          <cell r="I203">
            <v>41891.111733269376</v>
          </cell>
          <cell r="J203">
            <v>44713.647032996392</v>
          </cell>
          <cell r="K203">
            <v>46894.510760062556</v>
          </cell>
          <cell r="L203">
            <v>50036.579889552915</v>
          </cell>
          <cell r="M203">
            <v>51110.342092652958</v>
          </cell>
          <cell r="N203">
            <v>52105.505894836591</v>
          </cell>
          <cell r="O203">
            <v>53526.050833625588</v>
          </cell>
          <cell r="P203">
            <v>55192.054066667501</v>
          </cell>
          <cell r="Q203">
            <v>56587.668742651556</v>
          </cell>
          <cell r="R203">
            <v>58642.572575810358</v>
          </cell>
          <cell r="S203">
            <v>59045.871400316733</v>
          </cell>
          <cell r="T203">
            <v>60868.331231161697</v>
          </cell>
          <cell r="U203">
            <v>64186.852172162813</v>
          </cell>
          <cell r="V203">
            <v>69596.308941688039</v>
          </cell>
          <cell r="W203">
            <v>74664.804666328593</v>
          </cell>
          <cell r="X203">
            <v>90410.155538578358</v>
          </cell>
          <cell r="Y203">
            <v>109616.27563567692</v>
          </cell>
          <cell r="Z203">
            <v>157695.41525327662</v>
          </cell>
          <cell r="AA203">
            <v>1266140.2504064057</v>
          </cell>
        </row>
        <row r="204">
          <cell r="B204" t="str">
            <v>4.1.1  -  Pessoal e Administradores    (Transp. Qd. 1.3.)</v>
          </cell>
          <cell r="G204">
            <v>11582.927556627623</v>
          </cell>
          <cell r="H204">
            <v>18033.817784754669</v>
          </cell>
          <cell r="I204">
            <v>18835.696414853173</v>
          </cell>
          <cell r="J204">
            <v>18979.733588298932</v>
          </cell>
          <cell r="K204">
            <v>18979.733588298932</v>
          </cell>
          <cell r="L204">
            <v>18979.733588298932</v>
          </cell>
          <cell r="M204">
            <v>18806.174367121308</v>
          </cell>
          <cell r="N204">
            <v>18806.174367121308</v>
          </cell>
          <cell r="O204">
            <v>18835.696414853173</v>
          </cell>
          <cell r="P204">
            <v>18806.174367121308</v>
          </cell>
          <cell r="Q204">
            <v>18806.174367121308</v>
          </cell>
          <cell r="R204">
            <v>18806.174367121308</v>
          </cell>
          <cell r="S204">
            <v>18806.174367121308</v>
          </cell>
          <cell r="T204">
            <v>18806.174367121308</v>
          </cell>
          <cell r="U204">
            <v>18806.174367121308</v>
          </cell>
          <cell r="V204">
            <v>18835.696414853173</v>
          </cell>
          <cell r="W204">
            <v>18979.972660132818</v>
          </cell>
          <cell r="X204">
            <v>18979.733588298932</v>
          </cell>
          <cell r="Y204">
            <v>18979.733588298932</v>
          </cell>
          <cell r="Z204">
            <v>18979.733588298932</v>
          </cell>
          <cell r="AA204">
            <v>369431.60371283873</v>
          </cell>
        </row>
        <row r="205">
          <cell r="B205" t="str">
            <v>4.1.2  -  Conservação de Rotina    (Transp. Qd. 1.3.)</v>
          </cell>
          <cell r="G205">
            <v>7153.0949996909385</v>
          </cell>
          <cell r="H205">
            <v>5137.2138388968506</v>
          </cell>
          <cell r="I205">
            <v>5377.9101341428177</v>
          </cell>
          <cell r="J205">
            <v>5676.0140672236303</v>
          </cell>
          <cell r="K205">
            <v>5770.1339395313244</v>
          </cell>
          <cell r="L205">
            <v>5920.9967754238587</v>
          </cell>
          <cell r="M205">
            <v>5923.6655754238591</v>
          </cell>
          <cell r="N205">
            <v>5926.3343754238576</v>
          </cell>
          <cell r="O205">
            <v>5929.0031754238589</v>
          </cell>
          <cell r="P205">
            <v>5933.0063754238581</v>
          </cell>
          <cell r="Q205">
            <v>5922.7089733046587</v>
          </cell>
          <cell r="R205">
            <v>5925.3777733046581</v>
          </cell>
          <cell r="S205">
            <v>5940.8687446238582</v>
          </cell>
          <cell r="T205">
            <v>5943.458986721299</v>
          </cell>
          <cell r="U205">
            <v>5999.0331279285474</v>
          </cell>
          <cell r="V205">
            <v>6145.8426453658431</v>
          </cell>
          <cell r="W205">
            <v>6293.1229900917788</v>
          </cell>
          <cell r="X205">
            <v>6299.1582718464961</v>
          </cell>
          <cell r="Y205">
            <v>6562.9695093010187</v>
          </cell>
          <cell r="Z205">
            <v>6812.7863690472386</v>
          </cell>
          <cell r="AA205">
            <v>120592.70064814026</v>
          </cell>
        </row>
        <row r="206">
          <cell r="B206" t="str">
            <v>4.1.3  -  Consumo    (Transp. Qd. 1.3.)</v>
          </cell>
          <cell r="G206">
            <v>573.52042637185912</v>
          </cell>
          <cell r="H206">
            <v>1000.1984702424224</v>
          </cell>
          <cell r="I206">
            <v>1063.363142658214</v>
          </cell>
          <cell r="J206">
            <v>1070.4871072391923</v>
          </cell>
          <cell r="K206">
            <v>1070.4871072391923</v>
          </cell>
          <cell r="L206">
            <v>1070.4871072391923</v>
          </cell>
          <cell r="M206">
            <v>1061.9384195958114</v>
          </cell>
          <cell r="N206">
            <v>1061.9384195958114</v>
          </cell>
          <cell r="O206">
            <v>1063.363142658214</v>
          </cell>
          <cell r="P206">
            <v>1061.9384195958114</v>
          </cell>
          <cell r="Q206">
            <v>1061.9384195958114</v>
          </cell>
          <cell r="R206">
            <v>1062.2926549056228</v>
          </cell>
          <cell r="S206">
            <v>1062.2926549056228</v>
          </cell>
          <cell r="T206">
            <v>1062.2926549056228</v>
          </cell>
          <cell r="U206">
            <v>1062.2926549056228</v>
          </cell>
          <cell r="V206">
            <v>1063.7174592493147</v>
          </cell>
          <cell r="W206">
            <v>1070.8418276591092</v>
          </cell>
          <cell r="X206">
            <v>1070.8418276591092</v>
          </cell>
          <cell r="Y206">
            <v>1070.8418276591092</v>
          </cell>
          <cell r="Z206">
            <v>1070.8418276591092</v>
          </cell>
          <cell r="AA206">
            <v>20755.915571539779</v>
          </cell>
        </row>
        <row r="207">
          <cell r="B207" t="str">
            <v>4.1.4  -  Transportes    (Transp. Qd. 1.3.)</v>
          </cell>
          <cell r="G207">
            <v>113.2325</v>
          </cell>
          <cell r="H207">
            <v>190.96999999999997</v>
          </cell>
          <cell r="I207">
            <v>200.06899999999999</v>
          </cell>
          <cell r="J207">
            <v>200.06899999999999</v>
          </cell>
          <cell r="K207">
            <v>200.06899999999999</v>
          </cell>
          <cell r="L207">
            <v>200.06899999999999</v>
          </cell>
          <cell r="M207">
            <v>200.06899999999999</v>
          </cell>
          <cell r="N207">
            <v>200.06899999999999</v>
          </cell>
          <cell r="O207">
            <v>200.06899999999999</v>
          </cell>
          <cell r="P207">
            <v>200.06899999999999</v>
          </cell>
          <cell r="Q207">
            <v>200.06899999999999</v>
          </cell>
          <cell r="R207">
            <v>200.06899999999999</v>
          </cell>
          <cell r="S207">
            <v>200.06899999999999</v>
          </cell>
          <cell r="T207">
            <v>200.06899999999999</v>
          </cell>
          <cell r="U207">
            <v>200.06899999999999</v>
          </cell>
          <cell r="V207">
            <v>200.06899999999999</v>
          </cell>
          <cell r="W207">
            <v>200.06899999999999</v>
          </cell>
          <cell r="X207">
            <v>200.06899999999999</v>
          </cell>
          <cell r="Y207">
            <v>200.06899999999999</v>
          </cell>
          <cell r="Z207">
            <v>200.06899999999999</v>
          </cell>
          <cell r="AA207">
            <v>3905.4444999999996</v>
          </cell>
        </row>
        <row r="208">
          <cell r="B208" t="str">
            <v>4.1.5  -  Diversas    (Transp. Qd. 1.3.)</v>
          </cell>
          <cell r="G208">
            <v>1240.2</v>
          </cell>
          <cell r="H208">
            <v>1314.6</v>
          </cell>
          <cell r="I208">
            <v>1314.6</v>
          </cell>
          <cell r="J208">
            <v>1314.6</v>
          </cell>
          <cell r="K208">
            <v>1314.6</v>
          </cell>
          <cell r="L208">
            <v>1314.6</v>
          </cell>
          <cell r="M208">
            <v>1314.6</v>
          </cell>
          <cell r="N208">
            <v>1314.6</v>
          </cell>
          <cell r="O208">
            <v>1314.6</v>
          </cell>
          <cell r="P208">
            <v>1314.6</v>
          </cell>
          <cell r="Q208">
            <v>1314.6</v>
          </cell>
          <cell r="R208">
            <v>1314.6</v>
          </cell>
          <cell r="S208">
            <v>1314.6</v>
          </cell>
          <cell r="T208">
            <v>1314.6</v>
          </cell>
          <cell r="U208">
            <v>1314.6</v>
          </cell>
          <cell r="V208">
            <v>1314.6</v>
          </cell>
          <cell r="W208">
            <v>1314.6</v>
          </cell>
          <cell r="X208">
            <v>1314.6</v>
          </cell>
          <cell r="Y208">
            <v>1314.6</v>
          </cell>
          <cell r="Z208">
            <v>1314.6</v>
          </cell>
          <cell r="AA208">
            <v>26217.599999999991</v>
          </cell>
        </row>
        <row r="209">
          <cell r="B209" t="str">
            <v>4.1.6  -  Depreciação/Amortização    (Transp. Qd. 1.3.)</v>
          </cell>
          <cell r="G209">
            <v>3680.2055671792796</v>
          </cell>
          <cell r="H209">
            <v>6889.1986638878861</v>
          </cell>
          <cell r="I209">
            <v>8886.8046309360252</v>
          </cell>
          <cell r="J209">
            <v>11232.424313459311</v>
          </cell>
          <cell r="K209">
            <v>13341.787949021662</v>
          </cell>
          <cell r="L209">
            <v>16197.406827367984</v>
          </cell>
          <cell r="M209">
            <v>17383.994013231531</v>
          </cell>
          <cell r="N209">
            <v>18307.97786154905</v>
          </cell>
          <cell r="O209">
            <v>19540.875109391334</v>
          </cell>
          <cell r="P209">
            <v>21081.576914309509</v>
          </cell>
          <cell r="Q209">
            <v>22457.060029408189</v>
          </cell>
          <cell r="R209">
            <v>24341.389737393125</v>
          </cell>
          <cell r="S209">
            <v>24612.443929906258</v>
          </cell>
          <cell r="T209">
            <v>26397.251001803801</v>
          </cell>
          <cell r="U209">
            <v>29418.364779640469</v>
          </cell>
          <cell r="V209">
            <v>34530.154452350682</v>
          </cell>
          <cell r="W209">
            <v>39153.558142554415</v>
          </cell>
          <cell r="X209">
            <v>54526.816178887908</v>
          </cell>
          <cell r="Y209">
            <v>73331.457474645184</v>
          </cell>
          <cell r="Z209">
            <v>121203.43243164844</v>
          </cell>
          <cell r="AA209">
            <v>586514.18000857206</v>
          </cell>
        </row>
        <row r="210">
          <cell r="B210" t="str">
            <v>4.1.7  -  Seguros    (transp. Qd 1.3.)</v>
          </cell>
          <cell r="G210">
            <v>1572.2555341605957</v>
          </cell>
          <cell r="H210">
            <v>1357.2721863986244</v>
          </cell>
          <cell r="I210">
            <v>1484.145354189925</v>
          </cell>
          <cell r="J210">
            <v>1515.0740713628129</v>
          </cell>
          <cell r="K210">
            <v>1280.8352708394443</v>
          </cell>
          <cell r="L210">
            <v>1288.4964834817656</v>
          </cell>
          <cell r="M210">
            <v>1265.9150702698328</v>
          </cell>
          <cell r="N210">
            <v>1240.0237973062001</v>
          </cell>
          <cell r="O210">
            <v>1303.8052461122193</v>
          </cell>
          <cell r="P210">
            <v>1363.4311866533642</v>
          </cell>
          <cell r="Q210">
            <v>1298.5233789601659</v>
          </cell>
          <cell r="R210">
            <v>1369.6659178319169</v>
          </cell>
          <cell r="S210">
            <v>1385.4114292480403</v>
          </cell>
          <cell r="T210">
            <v>1333.3373709021025</v>
          </cell>
          <cell r="U210">
            <v>1485.8900122593996</v>
          </cell>
          <cell r="V210">
            <v>1516.6285532116285</v>
          </cell>
          <cell r="W210">
            <v>1481.7743987279027</v>
          </cell>
          <cell r="X210">
            <v>1748.8042314456668</v>
          </cell>
          <cell r="Y210">
            <v>1790.3355609259681</v>
          </cell>
          <cell r="Z210">
            <v>1649.00088437818</v>
          </cell>
          <cell r="AA210">
            <v>28730.625938665751</v>
          </cell>
        </row>
        <row r="211">
          <cell r="B211" t="str">
            <v xml:space="preserve">4.1.8  -  Garantias  (transp. Qd 1.3.)  </v>
          </cell>
          <cell r="G211">
            <v>392.96588618225434</v>
          </cell>
          <cell r="H211">
            <v>373.8210520013962</v>
          </cell>
          <cell r="I211">
            <v>361.61003771716526</v>
          </cell>
          <cell r="J211">
            <v>350.18466787036959</v>
          </cell>
          <cell r="K211">
            <v>339.92036181568318</v>
          </cell>
          <cell r="L211">
            <v>334.08814005272069</v>
          </cell>
          <cell r="M211">
            <v>328.50568807647818</v>
          </cell>
          <cell r="N211">
            <v>325.0540499857126</v>
          </cell>
          <cell r="O211">
            <v>321.63730896517745</v>
          </cell>
          <cell r="P211">
            <v>317.71394841231114</v>
          </cell>
          <cell r="Q211">
            <v>313.54292345409914</v>
          </cell>
          <cell r="R211">
            <v>307.41671996772089</v>
          </cell>
          <cell r="S211">
            <v>302.68010544299455</v>
          </cell>
          <cell r="T211">
            <v>298.62905391796221</v>
          </cell>
          <cell r="U211">
            <v>294.37065378005843</v>
          </cell>
          <cell r="V211">
            <v>287.62503634733855</v>
          </cell>
          <cell r="W211">
            <v>281.01407002078753</v>
          </cell>
          <cell r="X211">
            <v>276.81778683982918</v>
          </cell>
          <cell r="Y211">
            <v>266.7725520207444</v>
          </cell>
          <cell r="Z211">
            <v>256.61314753022089</v>
          </cell>
          <cell r="AA211">
            <v>6330.9831904010234</v>
          </cell>
        </row>
        <row r="212">
          <cell r="B212" t="str">
            <v xml:space="preserve">4.1.9  -  Parc.Variável da Concessão   </v>
          </cell>
          <cell r="G212">
            <v>1298.6933600720272</v>
          </cell>
          <cell r="H212">
            <v>2216.004118623433</v>
          </cell>
          <cell r="I212">
            <v>2518.9130187720516</v>
          </cell>
          <cell r="J212">
            <v>2582.4333540064863</v>
          </cell>
          <cell r="K212">
            <v>2748.9435433163253</v>
          </cell>
          <cell r="L212">
            <v>2882.7019676884684</v>
          </cell>
          <cell r="M212">
            <v>2977.4799589341446</v>
          </cell>
          <cell r="N212">
            <v>3075.3340238546539</v>
          </cell>
          <cell r="O212">
            <v>3169.001436221612</v>
          </cell>
          <cell r="P212">
            <v>3265.5438551513403</v>
          </cell>
          <cell r="Q212">
            <v>3365.0516508073288</v>
          </cell>
          <cell r="R212">
            <v>3467.5864052860156</v>
          </cell>
          <cell r="S212">
            <v>3573.3311690686623</v>
          </cell>
          <cell r="T212">
            <v>3664.5187957895996</v>
          </cell>
          <cell r="U212">
            <v>3758.0575765274143</v>
          </cell>
          <cell r="V212">
            <v>3853.9753803100575</v>
          </cell>
          <cell r="W212">
            <v>4041.851577141786</v>
          </cell>
          <cell r="X212">
            <v>4145.3146536004042</v>
          </cell>
          <cell r="Y212">
            <v>4251.496122825959</v>
          </cell>
          <cell r="Z212">
            <v>4360.3380047144983</v>
          </cell>
          <cell r="AA212">
            <v>65216.569972712256</v>
          </cell>
        </row>
        <row r="213">
          <cell r="B213" t="str">
            <v xml:space="preserve">4.1.10 - Parcela Fixa da Concessão   </v>
          </cell>
          <cell r="G213">
            <v>3388</v>
          </cell>
          <cell r="H213">
            <v>1848</v>
          </cell>
          <cell r="I213">
            <v>1848</v>
          </cell>
          <cell r="J213">
            <v>1792.6268635356687</v>
          </cell>
          <cell r="K213">
            <v>1848</v>
          </cell>
          <cell r="L213">
            <v>1848</v>
          </cell>
          <cell r="M213">
            <v>1848</v>
          </cell>
          <cell r="N213">
            <v>1848</v>
          </cell>
          <cell r="O213">
            <v>1848</v>
          </cell>
          <cell r="P213">
            <v>1848</v>
          </cell>
          <cell r="Q213">
            <v>1848</v>
          </cell>
          <cell r="R213">
            <v>1848</v>
          </cell>
          <cell r="S213">
            <v>1848</v>
          </cell>
          <cell r="T213">
            <v>1848</v>
          </cell>
          <cell r="U213">
            <v>1848</v>
          </cell>
          <cell r="V213">
            <v>1848</v>
          </cell>
          <cell r="W213">
            <v>1848</v>
          </cell>
          <cell r="X213">
            <v>1848</v>
          </cell>
          <cell r="Y213">
            <v>1848</v>
          </cell>
          <cell r="Z213">
            <v>1848</v>
          </cell>
          <cell r="AA213">
            <v>38444.626863535668</v>
          </cell>
        </row>
        <row r="214">
          <cell r="B214" t="str">
            <v>5 -  RESULTADO BRUTO OPERACIONAL     (3 - 4)</v>
          </cell>
          <cell r="G214">
            <v>10267.23264664652</v>
          </cell>
          <cell r="H214">
            <v>32351.465212931238</v>
          </cell>
          <cell r="I214">
            <v>37334.385911900805</v>
          </cell>
          <cell r="J214">
            <v>33684.526777486564</v>
          </cell>
          <cell r="K214">
            <v>35384.284722934324</v>
          </cell>
          <cell r="L214">
            <v>37284.303183176176</v>
          </cell>
          <cell r="M214">
            <v>39090.879748939486</v>
          </cell>
          <cell r="N214">
            <v>41069.538889321426</v>
          </cell>
          <cell r="O214">
            <v>42495.303147804909</v>
          </cell>
          <cell r="P214">
            <v>43763.028784551912</v>
          </cell>
          <cell r="Q214">
            <v>45391.314909829918</v>
          </cell>
          <cell r="R214">
            <v>46452.296321664042</v>
          </cell>
          <cell r="S214">
            <v>49262.615599783392</v>
          </cell>
          <cell r="T214">
            <v>50210.380592205016</v>
          </cell>
          <cell r="U214">
            <v>49733.546842135744</v>
          </cell>
          <cell r="V214">
            <v>47238.019143277663</v>
          </cell>
          <cell r="W214">
            <v>47883.19586362745</v>
          </cell>
          <cell r="X214">
            <v>35281.303581827277</v>
          </cell>
          <cell r="Y214">
            <v>19301.360490873209</v>
          </cell>
          <cell r="Z214">
            <v>-25470.90756923586</v>
          </cell>
          <cell r="AA214">
            <v>718008.07480168086</v>
          </cell>
        </row>
        <row r="215">
          <cell r="B215" t="str">
            <v>6 -  RESULTADO FINANCEIRO    (6.1)</v>
          </cell>
          <cell r="G215">
            <v>107.18821555385382</v>
          </cell>
          <cell r="H215">
            <v>183.10291300138854</v>
          </cell>
          <cell r="I215">
            <v>208.46688449711459</v>
          </cell>
          <cell r="J215">
            <v>220.56451528308182</v>
          </cell>
          <cell r="K215">
            <v>227.76659332539296</v>
          </cell>
          <cell r="L215">
            <v>239.19883965833188</v>
          </cell>
          <cell r="M215">
            <v>246.87243755162834</v>
          </cell>
          <cell r="N215">
            <v>254.55208129012647</v>
          </cell>
          <cell r="O215">
            <v>263.03252819691238</v>
          </cell>
          <cell r="P215">
            <v>270.4647650304816</v>
          </cell>
          <cell r="Q215">
            <v>279.09381019346398</v>
          </cell>
          <cell r="R215">
            <v>287.75477888688692</v>
          </cell>
          <cell r="S215">
            <v>296.4529331038799</v>
          </cell>
          <cell r="T215">
            <v>303.66266038584894</v>
          </cell>
          <cell r="U215">
            <v>311.82048385962611</v>
          </cell>
          <cell r="V215">
            <v>319.34123166753585</v>
          </cell>
          <cell r="W215">
            <v>335.15981178545013</v>
          </cell>
          <cell r="X215">
            <v>343.84860356066372</v>
          </cell>
          <cell r="Y215">
            <v>352.54507236802482</v>
          </cell>
          <cell r="Z215">
            <v>361.99487808384293</v>
          </cell>
          <cell r="AA215">
            <v>5412.8840372835366</v>
          </cell>
        </row>
        <row r="216">
          <cell r="B216" t="str">
            <v>6.1 - Receitas    (Transp. Qd. 2B)</v>
          </cell>
          <cell r="G216">
            <v>107.18821555385382</v>
          </cell>
          <cell r="H216">
            <v>183.10291300138854</v>
          </cell>
          <cell r="I216">
            <v>208.46688449711459</v>
          </cell>
          <cell r="J216">
            <v>220.56451528308182</v>
          </cell>
          <cell r="K216">
            <v>227.76659332539296</v>
          </cell>
          <cell r="L216">
            <v>239.19883965833188</v>
          </cell>
          <cell r="M216">
            <v>246.87243755162834</v>
          </cell>
          <cell r="N216">
            <v>254.55208129012647</v>
          </cell>
          <cell r="O216">
            <v>263.03252819691238</v>
          </cell>
          <cell r="P216">
            <v>270.4647650304816</v>
          </cell>
          <cell r="Q216">
            <v>279.09381019346398</v>
          </cell>
          <cell r="R216">
            <v>287.75477888688692</v>
          </cell>
          <cell r="S216">
            <v>296.4529331038799</v>
          </cell>
          <cell r="T216">
            <v>303.66266038584894</v>
          </cell>
          <cell r="U216">
            <v>311.82048385962611</v>
          </cell>
          <cell r="V216">
            <v>319.34123166753585</v>
          </cell>
          <cell r="W216">
            <v>335.15981178545013</v>
          </cell>
          <cell r="X216">
            <v>343.84860356066372</v>
          </cell>
          <cell r="Y216">
            <v>352.54507236802482</v>
          </cell>
          <cell r="Z216">
            <v>361.99487808384293</v>
          </cell>
          <cell r="AA216">
            <v>5412.8840372835366</v>
          </cell>
        </row>
        <row r="217">
          <cell r="B217" t="str">
            <v>7 -  RESULTADO OPERACIONAL    (5 + 6)</v>
          </cell>
          <cell r="G217">
            <v>10374.420862200373</v>
          </cell>
          <cell r="H217">
            <v>32534.568125932627</v>
          </cell>
          <cell r="I217">
            <v>37542.852796397921</v>
          </cell>
          <cell r="J217">
            <v>33905.091292769648</v>
          </cell>
          <cell r="K217">
            <v>35612.05131625972</v>
          </cell>
          <cell r="L217">
            <v>37523.502022834509</v>
          </cell>
          <cell r="M217">
            <v>39337.75218649111</v>
          </cell>
          <cell r="N217">
            <v>41324.090970611549</v>
          </cell>
          <cell r="O217">
            <v>42758.335676001821</v>
          </cell>
          <cell r="P217">
            <v>44033.493549582396</v>
          </cell>
          <cell r="Q217">
            <v>45670.408720023384</v>
          </cell>
          <cell r="R217">
            <v>46740.051100550932</v>
          </cell>
          <cell r="S217">
            <v>49559.068532887271</v>
          </cell>
          <cell r="T217">
            <v>50514.043252590862</v>
          </cell>
          <cell r="U217">
            <v>50045.367325995372</v>
          </cell>
          <cell r="V217">
            <v>47557.360374945201</v>
          </cell>
          <cell r="W217">
            <v>48218.355675412902</v>
          </cell>
          <cell r="X217">
            <v>35625.152185387939</v>
          </cell>
          <cell r="Y217">
            <v>19653.905563241235</v>
          </cell>
          <cell r="Z217">
            <v>-25108.912691152018</v>
          </cell>
          <cell r="AA217">
            <v>723420.95883896435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21923.624831272969</v>
          </cell>
          <cell r="AA218">
            <v>21923.624831272969</v>
          </cell>
        </row>
        <row r="219">
          <cell r="B219" t="str">
            <v>9 -  RESULTADO ANTES CONTRIBUIÇÃO SOCIAL   (7 + 8)</v>
          </cell>
          <cell r="G219">
            <v>10374.420862200373</v>
          </cell>
          <cell r="H219">
            <v>32534.568125932627</v>
          </cell>
          <cell r="I219">
            <v>37542.852796397921</v>
          </cell>
          <cell r="J219">
            <v>33905.091292769648</v>
          </cell>
          <cell r="K219">
            <v>35612.05131625972</v>
          </cell>
          <cell r="L219">
            <v>37523.502022834509</v>
          </cell>
          <cell r="M219">
            <v>39337.75218649111</v>
          </cell>
          <cell r="N219">
            <v>41324.090970611549</v>
          </cell>
          <cell r="O219">
            <v>42758.335676001821</v>
          </cell>
          <cell r="P219">
            <v>44033.493549582396</v>
          </cell>
          <cell r="Q219">
            <v>45670.408720023384</v>
          </cell>
          <cell r="R219">
            <v>46740.051100550932</v>
          </cell>
          <cell r="S219">
            <v>49559.068532887271</v>
          </cell>
          <cell r="T219">
            <v>50514.043252590862</v>
          </cell>
          <cell r="U219">
            <v>50045.367325995372</v>
          </cell>
          <cell r="V219">
            <v>47557.360374945201</v>
          </cell>
          <cell r="W219">
            <v>48218.355675412902</v>
          </cell>
          <cell r="X219">
            <v>35625.152185387939</v>
          </cell>
          <cell r="Y219">
            <v>19653.905563241235</v>
          </cell>
          <cell r="Z219">
            <v>-3185.2878598790485</v>
          </cell>
          <cell r="AA219">
            <v>745344.58367023733</v>
          </cell>
        </row>
        <row r="220">
          <cell r="B220" t="str">
            <v>10- CONTRIBUIÇÃO SOCIAL (Legislação vigente)</v>
          </cell>
          <cell r="G220">
            <v>829.95366897602946</v>
          </cell>
          <cell r="H220">
            <v>2602.7654500746103</v>
          </cell>
          <cell r="I220">
            <v>3003.4282237118323</v>
          </cell>
          <cell r="J220">
            <v>2712.4073034215712</v>
          </cell>
          <cell r="K220">
            <v>2848.9641053007763</v>
          </cell>
          <cell r="L220">
            <v>3001.8801618267589</v>
          </cell>
          <cell r="M220">
            <v>3147.0201749192884</v>
          </cell>
          <cell r="N220">
            <v>3305.9272776489229</v>
          </cell>
          <cell r="O220">
            <v>3420.6668540801465</v>
          </cell>
          <cell r="P220">
            <v>3522.6794839665918</v>
          </cell>
          <cell r="Q220">
            <v>3653.6326976018709</v>
          </cell>
          <cell r="R220">
            <v>3739.2040880440732</v>
          </cell>
          <cell r="S220">
            <v>3964.7254826309809</v>
          </cell>
          <cell r="T220">
            <v>4041.12346020727</v>
          </cell>
          <cell r="U220">
            <v>4003.6293860796281</v>
          </cell>
          <cell r="V220">
            <v>3804.5888299956155</v>
          </cell>
          <cell r="W220">
            <v>3857.4684540330336</v>
          </cell>
          <cell r="X220">
            <v>2850.0121748310362</v>
          </cell>
          <cell r="Y220">
            <v>1572.3124450593002</v>
          </cell>
          <cell r="Z220">
            <v>5.4679018181828667</v>
          </cell>
          <cell r="AA220">
            <v>59887.857624227523</v>
          </cell>
        </row>
        <row r="221">
          <cell r="B221" t="str">
            <v>11- RESULTADO ANTES IMPOSTO DE RENDA    (9 - 10)</v>
          </cell>
          <cell r="G221">
            <v>9544.4671932243436</v>
          </cell>
          <cell r="H221">
            <v>29931.802675858016</v>
          </cell>
          <cell r="I221">
            <v>34539.42457268609</v>
          </cell>
          <cell r="J221">
            <v>31192.683989348076</v>
          </cell>
          <cell r="K221">
            <v>32763.087210958944</v>
          </cell>
          <cell r="L221">
            <v>34521.621861007749</v>
          </cell>
          <cell r="M221">
            <v>36190.732011571825</v>
          </cell>
          <cell r="N221">
            <v>38018.163692962626</v>
          </cell>
          <cell r="O221">
            <v>39337.668821921674</v>
          </cell>
          <cell r="P221">
            <v>40510.814065615807</v>
          </cell>
          <cell r="Q221">
            <v>42016.776022421516</v>
          </cell>
          <cell r="R221">
            <v>43000.847012506856</v>
          </cell>
          <cell r="S221">
            <v>45594.343050256291</v>
          </cell>
          <cell r="T221">
            <v>46472.919792383589</v>
          </cell>
          <cell r="U221">
            <v>46041.737939915743</v>
          </cell>
          <cell r="V221">
            <v>43752.771544949588</v>
          </cell>
          <cell r="W221">
            <v>44360.887221379868</v>
          </cell>
          <cell r="X221">
            <v>32775.140010556905</v>
          </cell>
          <cell r="Y221">
            <v>18081.593118181936</v>
          </cell>
          <cell r="Z221">
            <v>-3190.7557616972313</v>
          </cell>
          <cell r="AA221">
            <v>685456.7260460098</v>
          </cell>
        </row>
        <row r="222">
          <cell r="B222" t="str">
            <v>12- IMPOSTO DE RENDA (Legislação vigente)</v>
          </cell>
          <cell r="G222">
            <v>2569.605215550092</v>
          </cell>
          <cell r="H222">
            <v>8109.642031483153</v>
          </cell>
          <cell r="I222">
            <v>9361.7131990994785</v>
          </cell>
          <cell r="J222">
            <v>8452.2728231924084</v>
          </cell>
          <cell r="K222">
            <v>8879.0128290649263</v>
          </cell>
          <cell r="L222">
            <v>9356.8755057086273</v>
          </cell>
          <cell r="M222">
            <v>9810.4380466227776</v>
          </cell>
          <cell r="N222">
            <v>10307.022742652887</v>
          </cell>
          <cell r="O222">
            <v>10665.583919000457</v>
          </cell>
          <cell r="P222">
            <v>10984.373387395597</v>
          </cell>
          <cell r="Q222">
            <v>11393.602180005842</v>
          </cell>
          <cell r="R222">
            <v>11661.012775137729</v>
          </cell>
          <cell r="S222">
            <v>12365.76713322182</v>
          </cell>
          <cell r="T222">
            <v>12604.510813147717</v>
          </cell>
          <cell r="U222">
            <v>12487.341831498841</v>
          </cell>
          <cell r="V222">
            <v>11865.3400937363</v>
          </cell>
          <cell r="W222">
            <v>12030.588918853227</v>
          </cell>
          <cell r="X222">
            <v>8882.288046346981</v>
          </cell>
          <cell r="Y222">
            <v>4889.4763908103123</v>
          </cell>
          <cell r="Z222">
            <v>-6.0378068181786375</v>
          </cell>
          <cell r="AA222">
            <v>186670.43007571099</v>
          </cell>
        </row>
        <row r="223">
          <cell r="B223" t="str">
            <v>13- RESULTADO DE EXERCÍCIO    (11 - 12)</v>
          </cell>
          <cell r="G223">
            <v>6974.8619776742516</v>
          </cell>
          <cell r="H223">
            <v>21822.160644374864</v>
          </cell>
          <cell r="I223">
            <v>25177.711373586611</v>
          </cell>
          <cell r="J223">
            <v>22740.411166155667</v>
          </cell>
          <cell r="K223">
            <v>23884.074381894017</v>
          </cell>
          <cell r="L223">
            <v>25164.746355299121</v>
          </cell>
          <cell r="M223">
            <v>26380.293964949047</v>
          </cell>
          <cell r="N223">
            <v>27711.140950309738</v>
          </cell>
          <cell r="O223">
            <v>28672.084902921219</v>
          </cell>
          <cell r="P223">
            <v>29526.44067822021</v>
          </cell>
          <cell r="Q223">
            <v>30623.173842415672</v>
          </cell>
          <cell r="R223">
            <v>31339.834237369127</v>
          </cell>
          <cell r="S223">
            <v>33228.575917034468</v>
          </cell>
          <cell r="T223">
            <v>33868.408979235872</v>
          </cell>
          <cell r="U223">
            <v>33554.396108416899</v>
          </cell>
          <cell r="V223">
            <v>31887.431451213288</v>
          </cell>
          <cell r="W223">
            <v>32330.29830252664</v>
          </cell>
          <cell r="X223">
            <v>23892.851964209924</v>
          </cell>
          <cell r="Y223">
            <v>13192.116727371624</v>
          </cell>
          <cell r="Z223">
            <v>-3184.7179548790527</v>
          </cell>
          <cell r="AA223">
            <v>498786.29597029882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148502.93036300014</v>
          </cell>
          <cell r="H229">
            <v>152334.30596636553</v>
          </cell>
          <cell r="I229">
            <v>156264.53106029777</v>
          </cell>
          <cell r="J229">
            <v>160296.15596165348</v>
          </cell>
          <cell r="K229">
            <v>164431.79678546413</v>
          </cell>
          <cell r="L229">
            <v>168674.1371425291</v>
          </cell>
          <cell r="M229">
            <v>173025.92988080636</v>
          </cell>
          <cell r="N229">
            <v>177489.99887173116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1301019.7860318476</v>
          </cell>
        </row>
        <row r="230">
          <cell r="B230" t="str">
            <v>1.1 - Operacionais    (1.1.1 + 1.1.2)</v>
          </cell>
          <cell r="G230">
            <v>148502.93036300014</v>
          </cell>
          <cell r="H230">
            <v>152334.30596636553</v>
          </cell>
          <cell r="I230">
            <v>156264.53106029777</v>
          </cell>
          <cell r="J230">
            <v>160296.15596165348</v>
          </cell>
          <cell r="K230">
            <v>164431.79678546413</v>
          </cell>
          <cell r="L230">
            <v>168674.1371425291</v>
          </cell>
          <cell r="M230">
            <v>173025.92988080636</v>
          </cell>
          <cell r="N230">
            <v>177489.99887173116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1301019.7860318476</v>
          </cell>
        </row>
        <row r="231">
          <cell r="B231" t="str">
            <v>1.1.1 - Receitas de  Pedágios    (Transp. Qd.2.1.1.2)</v>
          </cell>
          <cell r="G231">
            <v>148415.82140000002</v>
          </cell>
          <cell r="H231">
            <v>152244.94959212001</v>
          </cell>
          <cell r="I231">
            <v>156172.86929159673</v>
          </cell>
          <cell r="J231">
            <v>160202.12931931994</v>
          </cell>
          <cell r="K231">
            <v>164335.34425575839</v>
          </cell>
          <cell r="L231">
            <v>168575.19613755695</v>
          </cell>
          <cell r="M231">
            <v>172924.43619790592</v>
          </cell>
          <cell r="N231">
            <v>177385.88665181189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1300256.6328460698</v>
          </cell>
        </row>
        <row r="232">
          <cell r="B232" t="str">
            <v>1.1.2 - Outras Receitas Operacionais    (calculado 2.1.2.)</v>
          </cell>
          <cell r="G232">
            <v>87.108963000111373</v>
          </cell>
          <cell r="H232">
            <v>89.356374245514246</v>
          </cell>
          <cell r="I232">
            <v>91.66176870104853</v>
          </cell>
          <cell r="J232">
            <v>94.026642333535591</v>
          </cell>
          <cell r="K232">
            <v>96.452529705740801</v>
          </cell>
          <cell r="L232">
            <v>98.941004972148917</v>
          </cell>
          <cell r="M232">
            <v>101.49368290043036</v>
          </cell>
          <cell r="N232">
            <v>104.11221991926146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763.15318577779135</v>
          </cell>
        </row>
        <row r="233">
          <cell r="B233" t="str">
            <v>2 -  DEDUÇÕES DA RECEITA    (2.1)</v>
          </cell>
          <cell r="G233">
            <v>12845.503476399512</v>
          </cell>
          <cell r="H233">
            <v>13176.917466090619</v>
          </cell>
          <cell r="I233">
            <v>13516.881936715756</v>
          </cell>
          <cell r="J233">
            <v>13865.617490683027</v>
          </cell>
          <cell r="K233">
            <v>14223.350421942647</v>
          </cell>
          <cell r="L233">
            <v>14590.312862828769</v>
          </cell>
          <cell r="M233">
            <v>14966.742934689752</v>
          </cell>
          <cell r="N233">
            <v>15352.884902404747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112538.21149175482</v>
          </cell>
        </row>
        <row r="234">
          <cell r="B234" t="str">
            <v>2.1 - Tributos sobre Faturamento    (2.1.1+ .... + 2.1.4)</v>
          </cell>
          <cell r="G234">
            <v>12845.503476399512</v>
          </cell>
          <cell r="H234">
            <v>13176.917466090619</v>
          </cell>
          <cell r="I234">
            <v>13516.881936715756</v>
          </cell>
          <cell r="J234">
            <v>13865.617490683027</v>
          </cell>
          <cell r="K234">
            <v>14223.350421942647</v>
          </cell>
          <cell r="L234">
            <v>14590.312862828769</v>
          </cell>
          <cell r="M234">
            <v>14966.742934689752</v>
          </cell>
          <cell r="N234">
            <v>15352.884902404747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112538.21149175482</v>
          </cell>
        </row>
        <row r="235">
          <cell r="B235" t="str">
            <v>2.1.1 - I.S.S    (transp. Qd  1.3.)</v>
          </cell>
          <cell r="G235">
            <v>7425.1465181500071</v>
          </cell>
          <cell r="H235">
            <v>7616.7152983182768</v>
          </cell>
          <cell r="I235">
            <v>7813.2265530148889</v>
          </cell>
          <cell r="J235">
            <v>8014.8077980826747</v>
          </cell>
          <cell r="K235">
            <v>8221.589839273207</v>
          </cell>
          <cell r="L235">
            <v>8433.7068571264554</v>
          </cell>
          <cell r="M235">
            <v>8651.2964940403181</v>
          </cell>
          <cell r="N235">
            <v>8874.4999435865593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65050.989301592388</v>
          </cell>
        </row>
        <row r="236">
          <cell r="B236" t="str">
            <v>2.1.2 - Cofins    (transp. Qd 1.3.)</v>
          </cell>
          <cell r="G236">
            <v>4455.0879108900035</v>
          </cell>
          <cell r="H236">
            <v>4570.0291789909661</v>
          </cell>
          <cell r="I236">
            <v>4687.9359318089328</v>
          </cell>
          <cell r="J236">
            <v>4808.8846788496039</v>
          </cell>
          <cell r="K236">
            <v>4932.9539035639236</v>
          </cell>
          <cell r="L236">
            <v>5060.224114275873</v>
          </cell>
          <cell r="M236">
            <v>5190.7778964241907</v>
          </cell>
          <cell r="N236">
            <v>5324.6999661519349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39030.593580955428</v>
          </cell>
        </row>
        <row r="237">
          <cell r="B237" t="str">
            <v>2.1.3 - Pis / Pasep    (transp. Qd 1.3.)</v>
          </cell>
          <cell r="G237">
            <v>965.26904735950086</v>
          </cell>
          <cell r="H237">
            <v>990.17298878137592</v>
          </cell>
          <cell r="I237">
            <v>1015.7194518919355</v>
          </cell>
          <cell r="J237">
            <v>1041.9250137507477</v>
          </cell>
          <cell r="K237">
            <v>1068.8066791055169</v>
          </cell>
          <cell r="L237">
            <v>1096.3818914264391</v>
          </cell>
          <cell r="M237">
            <v>1124.6685442252412</v>
          </cell>
          <cell r="N237">
            <v>1153.6849926662526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8456.6286092070113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135657.42688660062</v>
          </cell>
          <cell r="H239">
            <v>139157.38850027492</v>
          </cell>
          <cell r="I239">
            <v>142747.649123582</v>
          </cell>
          <cell r="J239">
            <v>146430.53847097047</v>
          </cell>
          <cell r="K239">
            <v>150208.44636352148</v>
          </cell>
          <cell r="L239">
            <v>154083.82427970032</v>
          </cell>
          <cell r="M239">
            <v>158059.18694611662</v>
          </cell>
          <cell r="N239">
            <v>162137.11396932643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1188481.5745400928</v>
          </cell>
        </row>
        <row r="240">
          <cell r="B240" t="str">
            <v>4 -  DESPESAS    (4.1)</v>
          </cell>
          <cell r="G240">
            <v>34071.369898654368</v>
          </cell>
          <cell r="H240">
            <v>34205.7935170985</v>
          </cell>
          <cell r="I240">
            <v>34343.685264898479</v>
          </cell>
          <cell r="J240">
            <v>34485.134619791708</v>
          </cell>
          <cell r="K240">
            <v>34630.233368041176</v>
          </cell>
          <cell r="L240">
            <v>34779.075663995485</v>
          </cell>
          <cell r="M240">
            <v>34931.758091185409</v>
          </cell>
          <cell r="N240">
            <v>35088.379724996834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276535.43014866189</v>
          </cell>
        </row>
        <row r="241">
          <cell r="B241" t="str">
            <v>4.1 - Operacionais    (4.1.1+ .... + 4.1.10)</v>
          </cell>
          <cell r="G241">
            <v>34071.369898654368</v>
          </cell>
          <cell r="H241">
            <v>34205.7935170985</v>
          </cell>
          <cell r="I241">
            <v>34343.685264898479</v>
          </cell>
          <cell r="J241">
            <v>34485.134619791708</v>
          </cell>
          <cell r="K241">
            <v>34630.233368041176</v>
          </cell>
          <cell r="L241">
            <v>34779.075663995485</v>
          </cell>
          <cell r="M241">
            <v>34931.758091185409</v>
          </cell>
          <cell r="N241">
            <v>35088.379724996834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276535.43014866189</v>
          </cell>
        </row>
        <row r="242">
          <cell r="B242" t="str">
            <v>4.1.1  -  Pessoal e Administradores    (Transp. Qd. 1.3.)</v>
          </cell>
          <cell r="G242">
            <v>18979.733588298932</v>
          </cell>
          <cell r="H242">
            <v>18979.733588298932</v>
          </cell>
          <cell r="I242">
            <v>18979.733588298932</v>
          </cell>
          <cell r="J242">
            <v>18979.733588298932</v>
          </cell>
          <cell r="K242">
            <v>18979.733588298932</v>
          </cell>
          <cell r="L242">
            <v>18979.733588298932</v>
          </cell>
          <cell r="M242">
            <v>18979.733588298932</v>
          </cell>
          <cell r="N242">
            <v>18979.733588298932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151837.86870639145</v>
          </cell>
        </row>
        <row r="243">
          <cell r="B243" t="str">
            <v>4.1.2  -  Conservação de Rotina    (Transp. Qd. 1.3.)</v>
          </cell>
          <cell r="G243">
            <v>6812.7863690472386</v>
          </cell>
          <cell r="H243">
            <v>6812.7863690472386</v>
          </cell>
          <cell r="I243">
            <v>6812.7863690472386</v>
          </cell>
          <cell r="J243">
            <v>6812.7863690472386</v>
          </cell>
          <cell r="K243">
            <v>6812.7863690472386</v>
          </cell>
          <cell r="L243">
            <v>6812.7863690472386</v>
          </cell>
          <cell r="M243">
            <v>6812.7863690472386</v>
          </cell>
          <cell r="N243">
            <v>6812.7863690472386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54502.290952377902</v>
          </cell>
        </row>
        <row r="244">
          <cell r="B244" t="str">
            <v>4.1.3  -  Consumo    (Transp. Qd. 1.3.)</v>
          </cell>
          <cell r="G244">
            <v>1070.8418276591092</v>
          </cell>
          <cell r="H244">
            <v>1070.8418276591092</v>
          </cell>
          <cell r="I244">
            <v>1070.8418276591092</v>
          </cell>
          <cell r="J244">
            <v>1070.8418276591092</v>
          </cell>
          <cell r="K244">
            <v>1070.8418276591092</v>
          </cell>
          <cell r="L244">
            <v>1070.8418276591092</v>
          </cell>
          <cell r="M244">
            <v>1070.8418276591092</v>
          </cell>
          <cell r="N244">
            <v>1070.8418276591092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8566.7346212728735</v>
          </cell>
        </row>
        <row r="245">
          <cell r="B245" t="str">
            <v>4.1.4  -  Transportes    (Transp. Qd. 1.3.)</v>
          </cell>
          <cell r="G245">
            <v>200.06899999999999</v>
          </cell>
          <cell r="H245">
            <v>200.06899999999999</v>
          </cell>
          <cell r="I245">
            <v>200.06899999999999</v>
          </cell>
          <cell r="J245">
            <v>200.06899999999999</v>
          </cell>
          <cell r="K245">
            <v>200.06899999999999</v>
          </cell>
          <cell r="L245">
            <v>200.06899999999999</v>
          </cell>
          <cell r="M245">
            <v>200.06899999999999</v>
          </cell>
          <cell r="N245">
            <v>200.06899999999999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1600.5519999999999</v>
          </cell>
        </row>
        <row r="246">
          <cell r="B246" t="str">
            <v>4.1.5  -  Diversas    (Transp. Qd. 1.3.)</v>
          </cell>
          <cell r="G246">
            <v>1314.6</v>
          </cell>
          <cell r="H246">
            <v>1314.6</v>
          </cell>
          <cell r="I246">
            <v>1314.6</v>
          </cell>
          <cell r="J246">
            <v>1314.6</v>
          </cell>
          <cell r="K246">
            <v>1314.6</v>
          </cell>
          <cell r="L246">
            <v>1314.6</v>
          </cell>
          <cell r="M246">
            <v>1314.6</v>
          </cell>
          <cell r="N246">
            <v>1314.6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10516.800000000001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1102.5086932026952</v>
          </cell>
          <cell r="H248">
            <v>1121.4554912811413</v>
          </cell>
          <cell r="I248">
            <v>1140.8911167500119</v>
          </cell>
          <cell r="J248">
            <v>1160.8281813559788</v>
          </cell>
          <cell r="K248">
            <v>1181.27962222878</v>
          </cell>
          <cell r="L248">
            <v>1202.2587102760995</v>
          </cell>
          <cell r="M248">
            <v>1223.7790587950394</v>
          </cell>
          <cell r="N248">
            <v>1245.8546323057685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9378.855506195514</v>
          </cell>
        </row>
        <row r="249">
          <cell r="B249" t="str">
            <v xml:space="preserve">4.1.8  -  Garantias  (transp. Qd 1.3.)  </v>
          </cell>
          <cell r="G249">
            <v>135.74250955639192</v>
          </cell>
          <cell r="H249">
            <v>136.27806182110956</v>
          </cell>
          <cell r="I249">
            <v>136.82743133425689</v>
          </cell>
          <cell r="J249">
            <v>137.39097458084345</v>
          </cell>
          <cell r="K249">
            <v>137.96905724319194</v>
          </cell>
          <cell r="L249">
            <v>138.56205443822901</v>
          </cell>
          <cell r="M249">
            <v>139.17035096089805</v>
          </cell>
          <cell r="N249">
            <v>139.79434153385193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1101.7347814687728</v>
          </cell>
        </row>
        <row r="250">
          <cell r="B250" t="str">
            <v xml:space="preserve">4.1.9  -  Parc.Variável da Concessão   </v>
          </cell>
          <cell r="G250">
            <v>4455.0879108900035</v>
          </cell>
          <cell r="H250">
            <v>4570.0291789909661</v>
          </cell>
          <cell r="I250">
            <v>4687.9359318089328</v>
          </cell>
          <cell r="J250">
            <v>4808.8846788496039</v>
          </cell>
          <cell r="K250">
            <v>4932.9539035639236</v>
          </cell>
          <cell r="L250">
            <v>5060.224114275873</v>
          </cell>
          <cell r="M250">
            <v>5190.7778964241907</v>
          </cell>
          <cell r="N250">
            <v>5324.6999661519349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39030.593580955428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101586.05698794624</v>
          </cell>
          <cell r="H252">
            <v>104951.59498317642</v>
          </cell>
          <cell r="I252">
            <v>108403.96385868352</v>
          </cell>
          <cell r="J252">
            <v>111945.40385117877</v>
          </cell>
          <cell r="K252">
            <v>115578.21299548031</v>
          </cell>
          <cell r="L252">
            <v>119304.74861570483</v>
          </cell>
          <cell r="M252">
            <v>123127.4288549312</v>
          </cell>
          <cell r="N252">
            <v>127048.73424432959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911946.14439143101</v>
          </cell>
        </row>
        <row r="253">
          <cell r="B253" t="str">
            <v>6 -  RESULTADO FINANCEIRO    (6.1)</v>
          </cell>
          <cell r="G253">
            <v>371.35636345398524</v>
          </cell>
          <cell r="H253">
            <v>380.93735763109805</v>
          </cell>
          <cell r="I253">
            <v>390.76554145798042</v>
          </cell>
          <cell r="J253">
            <v>400.84729242759636</v>
          </cell>
          <cell r="K253">
            <v>411.18915257222835</v>
          </cell>
          <cell r="L253">
            <v>421.79783270859184</v>
          </cell>
          <cell r="M253">
            <v>432.68021679247346</v>
          </cell>
          <cell r="N253">
            <v>443.84336638571926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3253.4171234296728</v>
          </cell>
        </row>
        <row r="254">
          <cell r="B254" t="str">
            <v>6.1 - Receitas    (Transp. Qd. 2B)</v>
          </cell>
          <cell r="G254">
            <v>371.35636345398524</v>
          </cell>
          <cell r="H254">
            <v>380.93735763109805</v>
          </cell>
          <cell r="I254">
            <v>390.76554145798042</v>
          </cell>
          <cell r="J254">
            <v>400.84729242759636</v>
          </cell>
          <cell r="K254">
            <v>411.18915257222835</v>
          </cell>
          <cell r="L254">
            <v>421.79783270859184</v>
          </cell>
          <cell r="M254">
            <v>432.68021679247346</v>
          </cell>
          <cell r="N254">
            <v>443.84336638571926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3253.4171234296728</v>
          </cell>
        </row>
        <row r="255">
          <cell r="B255" t="str">
            <v>7 -  RESULTADO OPERACIONAL    (5 + 6)</v>
          </cell>
          <cell r="G255">
            <v>101957.41335140023</v>
          </cell>
          <cell r="H255">
            <v>105332.53234080752</v>
          </cell>
          <cell r="I255">
            <v>108794.7294001415</v>
          </cell>
          <cell r="J255">
            <v>112346.25114360637</v>
          </cell>
          <cell r="K255">
            <v>115989.40214805254</v>
          </cell>
          <cell r="L255">
            <v>119726.54644841341</v>
          </cell>
          <cell r="M255">
            <v>123560.10907172368</v>
          </cell>
          <cell r="N255">
            <v>127492.57761071531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915199.56151486072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101957.41335140023</v>
          </cell>
          <cell r="H257">
            <v>105332.53234080752</v>
          </cell>
          <cell r="I257">
            <v>108794.7294001415</v>
          </cell>
          <cell r="J257">
            <v>112346.25114360637</v>
          </cell>
          <cell r="K257">
            <v>115989.40214805254</v>
          </cell>
          <cell r="L257">
            <v>119726.54644841341</v>
          </cell>
          <cell r="M257">
            <v>123560.10907172368</v>
          </cell>
          <cell r="N257">
            <v>127492.57761071531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915199.56151486072</v>
          </cell>
        </row>
        <row r="258">
          <cell r="B258" t="str">
            <v>10- CONTRIBUIÇÃO SOCIAL (Legislação vigente)</v>
          </cell>
          <cell r="G258">
            <v>8156.593068112019</v>
          </cell>
          <cell r="H258">
            <v>8426.6025872646023</v>
          </cell>
          <cell r="I258">
            <v>8703.57835201132</v>
          </cell>
          <cell r="J258">
            <v>8987.7000914885102</v>
          </cell>
          <cell r="K258">
            <v>9279.1521718442036</v>
          </cell>
          <cell r="L258">
            <v>9578.1237158730728</v>
          </cell>
          <cell r="M258">
            <v>9884.8087257378938</v>
          </cell>
          <cell r="N258">
            <v>10199.406208857225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73215.964921188846</v>
          </cell>
        </row>
        <row r="259">
          <cell r="B259" t="str">
            <v>11- RESULTADO ANTES IMPOSTO DE RENDA    (9 - 10)</v>
          </cell>
          <cell r="G259">
            <v>93800.820283288209</v>
          </cell>
          <cell r="H259">
            <v>96905.929753542921</v>
          </cell>
          <cell r="I259">
            <v>100091.15104813018</v>
          </cell>
          <cell r="J259">
            <v>103358.55105211785</v>
          </cell>
          <cell r="K259">
            <v>106710.24997620833</v>
          </cell>
          <cell r="L259">
            <v>110148.42273254035</v>
          </cell>
          <cell r="M259">
            <v>113675.30034598579</v>
          </cell>
          <cell r="N259">
            <v>117293.17140185808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841983.59659367183</v>
          </cell>
        </row>
        <row r="260">
          <cell r="B260" t="str">
            <v>12- IMPOSTO DE RENDA (Legislação vigente)</v>
          </cell>
          <cell r="G260">
            <v>25465.353337850058</v>
          </cell>
          <cell r="H260">
            <v>26309.13308520188</v>
          </cell>
          <cell r="I260">
            <v>27174.682350035375</v>
          </cell>
          <cell r="J260">
            <v>28062.562785901588</v>
          </cell>
          <cell r="K260">
            <v>28973.350537013135</v>
          </cell>
          <cell r="L260">
            <v>29907.636612103353</v>
          </cell>
          <cell r="M260">
            <v>30866.02726793092</v>
          </cell>
          <cell r="N260">
            <v>31849.144402678827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228607.89037871512</v>
          </cell>
        </row>
        <row r="261">
          <cell r="B261" t="str">
            <v>13- RESULTADO DE EXERCÍCIO    (11 - 12)</v>
          </cell>
          <cell r="G261">
            <v>68335.466945438151</v>
          </cell>
          <cell r="H261">
            <v>70596.796668341034</v>
          </cell>
          <cell r="I261">
            <v>72916.468698094803</v>
          </cell>
          <cell r="J261">
            <v>75295.988266216271</v>
          </cell>
          <cell r="K261">
            <v>77736.8994391952</v>
          </cell>
          <cell r="L261">
            <v>80240.786120436998</v>
          </cell>
          <cell r="M261">
            <v>82809.273078054859</v>
          </cell>
          <cell r="N261">
            <v>85444.026999179259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613375.70621495671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43088.966884621434</v>
          </cell>
          <cell r="H267">
            <v>73582.626867115832</v>
          </cell>
          <cell r="I267">
            <v>83699.568576898848</v>
          </cell>
          <cell r="J267">
            <v>85823.517403499311</v>
          </cell>
          <cell r="K267">
            <v>91375.455946962902</v>
          </cell>
          <cell r="L267">
            <v>95839.787097229142</v>
          </cell>
          <cell r="M267">
            <v>99000.897523337437</v>
          </cell>
          <cell r="N267">
            <v>102264.43319351919</v>
          </cell>
          <cell r="O267">
            <v>105389.0956589994</v>
          </cell>
          <cell r="P267">
            <v>108608.42216529221</v>
          </cell>
          <cell r="Q267">
            <v>111927.66764355914</v>
          </cell>
          <cell r="R267">
            <v>115347.71747100454</v>
          </cell>
          <cell r="S267">
            <v>118874.67606829479</v>
          </cell>
          <cell r="T267">
            <v>121914.77703626605</v>
          </cell>
          <cell r="U267">
            <v>125034.06397465819</v>
          </cell>
          <cell r="V267">
            <v>128231.87800068523</v>
          </cell>
          <cell r="W267">
            <v>134503.13029036773</v>
          </cell>
          <cell r="X267">
            <v>137953.33998890733</v>
          </cell>
          <cell r="Y267">
            <v>141494.02549053985</v>
          </cell>
          <cell r="Z267">
            <v>167047.6217169594</v>
          </cell>
          <cell r="AA267">
            <v>2191001.6689987178</v>
          </cell>
        </row>
        <row r="268">
          <cell r="B268" t="str">
            <v>1.1.  RECEITAS     (1.1.1.+ ... + 1.1.4)</v>
          </cell>
          <cell r="G268">
            <v>43088.966884621434</v>
          </cell>
          <cell r="H268">
            <v>73582.626867115832</v>
          </cell>
          <cell r="I268">
            <v>83699.568576898848</v>
          </cell>
          <cell r="J268">
            <v>85823.517403499311</v>
          </cell>
          <cell r="K268">
            <v>91375.455946962902</v>
          </cell>
          <cell r="L268">
            <v>95839.787097229142</v>
          </cell>
          <cell r="M268">
            <v>99000.897523337437</v>
          </cell>
          <cell r="N268">
            <v>102264.43319351919</v>
          </cell>
          <cell r="O268">
            <v>105389.0956589994</v>
          </cell>
          <cell r="P268">
            <v>108608.42216529221</v>
          </cell>
          <cell r="Q268">
            <v>111927.66764355914</v>
          </cell>
          <cell r="R268">
            <v>115347.71747100454</v>
          </cell>
          <cell r="S268">
            <v>118874.67606829479</v>
          </cell>
          <cell r="T268">
            <v>121914.77703626605</v>
          </cell>
          <cell r="U268">
            <v>125034.06397465819</v>
          </cell>
          <cell r="V268">
            <v>128231.87800068523</v>
          </cell>
          <cell r="W268">
            <v>134503.13029036773</v>
          </cell>
          <cell r="X268">
            <v>137953.33998890733</v>
          </cell>
          <cell r="Y268">
            <v>141494.02549053985</v>
          </cell>
          <cell r="Z268">
            <v>167047.6217169594</v>
          </cell>
          <cell r="AA268">
            <v>2191001.6689987178</v>
          </cell>
        </row>
        <row r="269">
          <cell r="B269" t="str">
            <v>1.1.1   Receitas de Pedágio</v>
          </cell>
          <cell r="G269">
            <v>42918.728907355711</v>
          </cell>
          <cell r="H269">
            <v>73335.170396858215</v>
          </cell>
          <cell r="I269">
            <v>83426.752991392408</v>
          </cell>
          <cell r="J269">
            <v>85537.598368012274</v>
          </cell>
          <cell r="K269">
            <v>91082.636147123616</v>
          </cell>
          <cell r="L269">
            <v>95533.540290929421</v>
          </cell>
          <cell r="M269">
            <v>98685.974208082524</v>
          </cell>
          <cell r="N269">
            <v>101941.83161754541</v>
          </cell>
          <cell r="O269">
            <v>105057.01460156949</v>
          </cell>
          <cell r="P269">
            <v>108267.90676077316</v>
          </cell>
          <cell r="Q269">
            <v>111577.52540238072</v>
          </cell>
          <cell r="R269">
            <v>114988.91461844981</v>
          </cell>
          <cell r="S269">
            <v>118505.17050140261</v>
          </cell>
          <cell r="T269">
            <v>121537.06426355509</v>
          </cell>
          <cell r="U269">
            <v>124647.19282163159</v>
          </cell>
          <cell r="V269">
            <v>127837.48928332981</v>
          </cell>
          <cell r="W269">
            <v>134091.92357437478</v>
          </cell>
          <cell r="X269">
            <v>137532.44142815459</v>
          </cell>
          <cell r="Y269">
            <v>141062.02947148957</v>
          </cell>
          <cell r="Z269">
            <v>144682.95370968524</v>
          </cell>
          <cell r="AA269">
            <v>2162249.8593640961</v>
          </cell>
        </row>
        <row r="270">
          <cell r="B270" t="str">
            <v>1.1.2   Outras Receitas Operacionais</v>
          </cell>
          <cell r="G270">
            <v>63.049761711866722</v>
          </cell>
          <cell r="H270">
            <v>64.353557256218977</v>
          </cell>
          <cell r="I270">
            <v>64.34870100931677</v>
          </cell>
          <cell r="J270">
            <v>65.3545202039533</v>
          </cell>
          <cell r="K270">
            <v>65.053206513898246</v>
          </cell>
          <cell r="L270">
            <v>67.047966641394993</v>
          </cell>
          <cell r="M270">
            <v>68.050877703281188</v>
          </cell>
          <cell r="N270">
            <v>68.049494683656008</v>
          </cell>
          <cell r="O270">
            <v>69.048529232991157</v>
          </cell>
          <cell r="P270">
            <v>70.050639488573665</v>
          </cell>
          <cell r="Q270">
            <v>71.048430984952105</v>
          </cell>
          <cell r="R270">
            <v>71.04807366784533</v>
          </cell>
          <cell r="S270">
            <v>73.052633788308</v>
          </cell>
          <cell r="T270">
            <v>74.050112325112437</v>
          </cell>
          <cell r="U270">
            <v>75.05066916697686</v>
          </cell>
          <cell r="V270">
            <v>75.047485687884489</v>
          </cell>
          <cell r="W270">
            <v>76.046904207509684</v>
          </cell>
          <cell r="X270">
            <v>77.049957192066216</v>
          </cell>
          <cell r="Y270">
            <v>79.450946682244435</v>
          </cell>
          <cell r="Z270">
            <v>79.048297917362731</v>
          </cell>
          <cell r="AA270">
            <v>1415.3007660654132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21923.624831272969</v>
          </cell>
          <cell r="AA271">
            <v>21923.624831272969</v>
          </cell>
        </row>
        <row r="272">
          <cell r="B272" t="str">
            <v xml:space="preserve">1.1.4   Receitas Financeiras </v>
          </cell>
          <cell r="G272">
            <v>107.18821555385382</v>
          </cell>
          <cell r="H272">
            <v>183.10291300138854</v>
          </cell>
          <cell r="I272">
            <v>208.46688449711459</v>
          </cell>
          <cell r="J272">
            <v>220.56451528308182</v>
          </cell>
          <cell r="K272">
            <v>227.76659332539296</v>
          </cell>
          <cell r="L272">
            <v>239.19883965833188</v>
          </cell>
          <cell r="M272">
            <v>246.87243755162834</v>
          </cell>
          <cell r="N272">
            <v>254.55208129012647</v>
          </cell>
          <cell r="O272">
            <v>263.03252819691238</v>
          </cell>
          <cell r="P272">
            <v>270.4647650304816</v>
          </cell>
          <cell r="Q272">
            <v>279.09381019346398</v>
          </cell>
          <cell r="R272">
            <v>287.75477888688692</v>
          </cell>
          <cell r="S272">
            <v>296.4529331038799</v>
          </cell>
          <cell r="T272">
            <v>303.66266038584894</v>
          </cell>
          <cell r="U272">
            <v>311.82048385962611</v>
          </cell>
          <cell r="V272">
            <v>319.34123166753585</v>
          </cell>
          <cell r="W272">
            <v>335.15981178545013</v>
          </cell>
          <cell r="X272">
            <v>343.84860356066372</v>
          </cell>
          <cell r="Y272">
            <v>352.54507236802482</v>
          </cell>
          <cell r="Z272">
            <v>361.99487808384293</v>
          </cell>
          <cell r="AA272">
            <v>5412.8840372835366</v>
          </cell>
        </row>
        <row r="273">
          <cell r="B273" t="str">
            <v>2.  DESEMBOLSOS     (2.1.+ ... + 2.4)</v>
          </cell>
          <cell r="G273">
            <v>91254.217153245845</v>
          </cell>
          <cell r="H273">
            <v>102243.47483344002</v>
          </cell>
          <cell r="I273">
            <v>84625.954975455563</v>
          </cell>
          <cell r="J273">
            <v>93477.226710576579</v>
          </cell>
          <cell r="K273">
            <v>84051.118053250801</v>
          </cell>
          <cell r="L273">
            <v>100561.19529772403</v>
          </cell>
          <cell r="M273">
            <v>74847.456728803372</v>
          </cell>
          <cell r="N273">
            <v>67790.647864349405</v>
          </cell>
          <cell r="O273">
            <v>71648.547238861851</v>
          </cell>
          <cell r="P273">
            <v>75669.034285147485</v>
          </cell>
          <cell r="Q273">
            <v>81868.136516425278</v>
          </cell>
          <cell r="R273">
            <v>76726.245153169788</v>
          </cell>
          <cell r="S273">
            <v>65485.482831623158</v>
          </cell>
          <cell r="T273">
            <v>73426.222525170087</v>
          </cell>
          <cell r="U273">
            <v>83750.594015795126</v>
          </cell>
          <cell r="V273">
            <v>89672.458832467426</v>
          </cell>
          <cell r="W273">
            <v>85693.450516209399</v>
          </cell>
          <cell r="X273">
            <v>106289.98475024488</v>
          </cell>
          <cell r="Y273">
            <v>93799.556108415607</v>
          </cell>
          <cell r="Z273">
            <v>89336.412226502463</v>
          </cell>
          <cell r="AA273">
            <v>1692217.4166168782</v>
          </cell>
        </row>
        <row r="274">
          <cell r="B274" t="str">
            <v>2.1.  OPERACIONAIS     (2.1.1.+ ... + 2.1.8)</v>
          </cell>
          <cell r="G274">
            <v>24347.647095169752</v>
          </cell>
          <cell r="H274">
            <v>30094.855958671891</v>
          </cell>
          <cell r="I274">
            <v>32902.998130792846</v>
          </cell>
          <cell r="J274">
            <v>36310.941579728198</v>
          </cell>
          <cell r="K274">
            <v>37824.673138365208</v>
          </cell>
          <cell r="L274">
            <v>37388.176279338186</v>
          </cell>
          <cell r="M274">
            <v>37453.671364680646</v>
          </cell>
          <cell r="N274">
            <v>37709.030337503937</v>
          </cell>
          <cell r="O274">
            <v>38072.88343738464</v>
          </cell>
          <cell r="P274">
            <v>38379.807846248958</v>
          </cell>
          <cell r="Q274">
            <v>38587.147243320236</v>
          </cell>
          <cell r="R274">
            <v>38950.690227774474</v>
          </cell>
          <cell r="S274">
            <v>39281.832436432611</v>
          </cell>
          <cell r="T274">
            <v>39490.963986081784</v>
          </cell>
          <cell r="U274">
            <v>39964.274292494934</v>
          </cell>
          <cell r="V274">
            <v>40442.387793079281</v>
          </cell>
          <cell r="W274">
            <v>41241.36489525863</v>
          </cell>
          <cell r="X274">
            <v>41808.056971031059</v>
          </cell>
          <cell r="Y274">
            <v>42409.166329827458</v>
          </cell>
          <cell r="Z274">
            <v>42821.139140475527</v>
          </cell>
          <cell r="AA274">
            <v>755481.70848366024</v>
          </cell>
        </row>
        <row r="275">
          <cell r="B275" t="str">
            <v xml:space="preserve">2.1.1.  Pessoal / Administradores   </v>
          </cell>
          <cell r="G275">
            <v>11582.927556627623</v>
          </cell>
          <cell r="H275">
            <v>18033.817784754669</v>
          </cell>
          <cell r="I275">
            <v>18835.696414853173</v>
          </cell>
          <cell r="J275">
            <v>18979.733588298932</v>
          </cell>
          <cell r="K275">
            <v>18979.733588298932</v>
          </cell>
          <cell r="L275">
            <v>18979.733588298932</v>
          </cell>
          <cell r="M275">
            <v>18806.174367121308</v>
          </cell>
          <cell r="N275">
            <v>18806.174367121308</v>
          </cell>
          <cell r="O275">
            <v>18835.696414853173</v>
          </cell>
          <cell r="P275">
            <v>18806.174367121308</v>
          </cell>
          <cell r="Q275">
            <v>18806.174367121308</v>
          </cell>
          <cell r="R275">
            <v>18806.174367121308</v>
          </cell>
          <cell r="S275">
            <v>18806.174367121308</v>
          </cell>
          <cell r="T275">
            <v>18806.174367121308</v>
          </cell>
          <cell r="U275">
            <v>18806.174367121308</v>
          </cell>
          <cell r="V275">
            <v>18835.696414853173</v>
          </cell>
          <cell r="W275">
            <v>18979.972660132818</v>
          </cell>
          <cell r="X275">
            <v>18979.733588298932</v>
          </cell>
          <cell r="Y275">
            <v>18979.733588298932</v>
          </cell>
          <cell r="Z275">
            <v>18979.733588298932</v>
          </cell>
          <cell r="AA275">
            <v>369431.60371283873</v>
          </cell>
        </row>
        <row r="276">
          <cell r="B276" t="str">
            <v xml:space="preserve">2.1.2.  Conservação de Rotina  </v>
          </cell>
          <cell r="G276">
            <v>7153.0949996909385</v>
          </cell>
          <cell r="H276">
            <v>5137.2138388968506</v>
          </cell>
          <cell r="I276">
            <v>5377.9101341428177</v>
          </cell>
          <cell r="J276">
            <v>5676.0140672236303</v>
          </cell>
          <cell r="K276">
            <v>5770.1339395313244</v>
          </cell>
          <cell r="L276">
            <v>5920.9967754238587</v>
          </cell>
          <cell r="M276">
            <v>5923.6655754238591</v>
          </cell>
          <cell r="N276">
            <v>5926.3343754238576</v>
          </cell>
          <cell r="O276">
            <v>5929.0031754238589</v>
          </cell>
          <cell r="P276">
            <v>5933.0063754238581</v>
          </cell>
          <cell r="Q276">
            <v>5922.7089733046587</v>
          </cell>
          <cell r="R276">
            <v>5925.3777733046581</v>
          </cell>
          <cell r="S276">
            <v>5940.8687446238582</v>
          </cell>
          <cell r="T276">
            <v>5943.458986721299</v>
          </cell>
          <cell r="U276">
            <v>5999.0331279285474</v>
          </cell>
          <cell r="V276">
            <v>6145.8426453658431</v>
          </cell>
          <cell r="W276">
            <v>6293.1229900917788</v>
          </cell>
          <cell r="X276">
            <v>6299.1582718464961</v>
          </cell>
          <cell r="Y276">
            <v>6562.9695093010187</v>
          </cell>
          <cell r="Z276">
            <v>6812.7863690472386</v>
          </cell>
          <cell r="AA276">
            <v>120592.70064814026</v>
          </cell>
        </row>
        <row r="277">
          <cell r="B277" t="str">
            <v xml:space="preserve">2.1.3.  Consumo   </v>
          </cell>
          <cell r="G277">
            <v>573.52042637185912</v>
          </cell>
          <cell r="H277">
            <v>1000.1984702424224</v>
          </cell>
          <cell r="I277">
            <v>1063.363142658214</v>
          </cell>
          <cell r="J277">
            <v>1070.4871072391923</v>
          </cell>
          <cell r="K277">
            <v>1070.4871072391923</v>
          </cell>
          <cell r="L277">
            <v>1070.4871072391923</v>
          </cell>
          <cell r="M277">
            <v>1061.9384195958114</v>
          </cell>
          <cell r="N277">
            <v>1061.9384195958114</v>
          </cell>
          <cell r="O277">
            <v>1063.363142658214</v>
          </cell>
          <cell r="P277">
            <v>1061.9384195958114</v>
          </cell>
          <cell r="Q277">
            <v>1061.9384195958114</v>
          </cell>
          <cell r="R277">
            <v>1062.2926549056228</v>
          </cell>
          <cell r="S277">
            <v>1062.2926549056228</v>
          </cell>
          <cell r="T277">
            <v>1062.2926549056228</v>
          </cell>
          <cell r="U277">
            <v>1062.2926549056228</v>
          </cell>
          <cell r="V277">
            <v>1063.7174592493147</v>
          </cell>
          <cell r="W277">
            <v>1070.8418276591092</v>
          </cell>
          <cell r="X277">
            <v>1070.8418276591092</v>
          </cell>
          <cell r="Y277">
            <v>1070.8418276591092</v>
          </cell>
          <cell r="Z277">
            <v>1070.8418276591092</v>
          </cell>
          <cell r="AA277">
            <v>20755.915571539779</v>
          </cell>
        </row>
        <row r="278">
          <cell r="B278" t="str">
            <v>2.1.4.  Transportes</v>
          </cell>
          <cell r="G278">
            <v>113.2325</v>
          </cell>
          <cell r="H278">
            <v>190.96999999999997</v>
          </cell>
          <cell r="I278">
            <v>200.06899999999999</v>
          </cell>
          <cell r="J278">
            <v>200.06899999999999</v>
          </cell>
          <cell r="K278">
            <v>200.06899999999999</v>
          </cell>
          <cell r="L278">
            <v>200.06899999999999</v>
          </cell>
          <cell r="M278">
            <v>200.06899999999999</v>
          </cell>
          <cell r="N278">
            <v>200.06899999999999</v>
          </cell>
          <cell r="O278">
            <v>200.06899999999999</v>
          </cell>
          <cell r="P278">
            <v>200.06899999999999</v>
          </cell>
          <cell r="Q278">
            <v>200.06899999999999</v>
          </cell>
          <cell r="R278">
            <v>200.06899999999999</v>
          </cell>
          <cell r="S278">
            <v>200.06899999999999</v>
          </cell>
          <cell r="T278">
            <v>200.06899999999999</v>
          </cell>
          <cell r="U278">
            <v>200.06899999999999</v>
          </cell>
          <cell r="V278">
            <v>200.06899999999999</v>
          </cell>
          <cell r="W278">
            <v>200.06899999999999</v>
          </cell>
          <cell r="X278">
            <v>200.06899999999999</v>
          </cell>
          <cell r="Y278">
            <v>200.06899999999999</v>
          </cell>
          <cell r="Z278">
            <v>200.06899999999999</v>
          </cell>
          <cell r="AA278">
            <v>3905.4444999999996</v>
          </cell>
        </row>
        <row r="279">
          <cell r="B279" t="str">
            <v>2.1.5.  Diversas</v>
          </cell>
          <cell r="G279">
            <v>1240.2</v>
          </cell>
          <cell r="H279">
            <v>1314.6</v>
          </cell>
          <cell r="I279">
            <v>1314.6</v>
          </cell>
          <cell r="J279">
            <v>1314.6</v>
          </cell>
          <cell r="K279">
            <v>1314.6</v>
          </cell>
          <cell r="L279">
            <v>1314.6</v>
          </cell>
          <cell r="M279">
            <v>1314.6</v>
          </cell>
          <cell r="N279">
            <v>1314.6</v>
          </cell>
          <cell r="O279">
            <v>1314.6</v>
          </cell>
          <cell r="P279">
            <v>1314.6</v>
          </cell>
          <cell r="Q279">
            <v>1314.6</v>
          </cell>
          <cell r="R279">
            <v>1314.6</v>
          </cell>
          <cell r="S279">
            <v>1314.6</v>
          </cell>
          <cell r="T279">
            <v>1314.6</v>
          </cell>
          <cell r="U279">
            <v>1314.6</v>
          </cell>
          <cell r="V279">
            <v>1314.6</v>
          </cell>
          <cell r="W279">
            <v>1314.6</v>
          </cell>
          <cell r="X279">
            <v>1314.6</v>
          </cell>
          <cell r="Y279">
            <v>1314.6</v>
          </cell>
          <cell r="Z279">
            <v>1314.6</v>
          </cell>
          <cell r="AA279">
            <v>26217.599999999991</v>
          </cell>
        </row>
        <row r="280">
          <cell r="B280" t="str">
            <v>2.1.6.  Tributos s/ Faturamento</v>
          </cell>
          <cell r="G280">
            <v>1719.4501921364872</v>
          </cell>
          <cell r="H280">
            <v>2686.962626377926</v>
          </cell>
          <cell r="I280">
            <v>4265.6040472315526</v>
          </cell>
          <cell r="J280">
            <v>7204.7790777332639</v>
          </cell>
          <cell r="K280">
            <v>8868.8938706406389</v>
          </cell>
          <cell r="L280">
            <v>8279.7051848417213</v>
          </cell>
          <cell r="M280">
            <v>8552.8032441933592</v>
          </cell>
          <cell r="N280">
            <v>8834.8363280710473</v>
          </cell>
          <cell r="O280">
            <v>9104.7091493719981</v>
          </cell>
          <cell r="P280">
            <v>9382.8745490423116</v>
          </cell>
          <cell r="Q280">
            <v>9669.5901808841991</v>
          </cell>
          <cell r="R280">
            <v>9965.0937946432459</v>
          </cell>
          <cell r="S280">
            <v>10269.73613509079</v>
          </cell>
          <cell r="T280">
            <v>10532.402552513489</v>
          </cell>
          <cell r="U280">
            <v>10801.844476499999</v>
          </cell>
          <cell r="V280">
            <v>11078.208684051984</v>
          </cell>
          <cell r="W280">
            <v>11619.969948626238</v>
          </cell>
          <cell r="X280">
            <v>11918.032264941026</v>
          </cell>
          <cell r="Y280">
            <v>12223.844291621683</v>
          </cell>
          <cell r="Z280">
            <v>12537.494323561841</v>
          </cell>
          <cell r="AA280">
            <v>179516.83492207481</v>
          </cell>
        </row>
        <row r="281">
          <cell r="B281" t="str">
            <v>2.1.7.  Seguros</v>
          </cell>
          <cell r="G281">
            <v>1572.2555341605957</v>
          </cell>
          <cell r="H281">
            <v>1357.2721863986244</v>
          </cell>
          <cell r="I281">
            <v>1484.145354189925</v>
          </cell>
          <cell r="J281">
            <v>1515.0740713628129</v>
          </cell>
          <cell r="K281">
            <v>1280.8352708394443</v>
          </cell>
          <cell r="L281">
            <v>1288.4964834817656</v>
          </cell>
          <cell r="M281">
            <v>1265.9150702698328</v>
          </cell>
          <cell r="N281">
            <v>1240.0237973062001</v>
          </cell>
          <cell r="O281">
            <v>1303.8052461122193</v>
          </cell>
          <cell r="P281">
            <v>1363.4311866533642</v>
          </cell>
          <cell r="Q281">
            <v>1298.5233789601659</v>
          </cell>
          <cell r="R281">
            <v>1369.6659178319169</v>
          </cell>
          <cell r="S281">
            <v>1385.4114292480403</v>
          </cell>
          <cell r="T281">
            <v>1333.3373709021025</v>
          </cell>
          <cell r="U281">
            <v>1485.8900122593996</v>
          </cell>
          <cell r="V281">
            <v>1516.6285532116285</v>
          </cell>
          <cell r="W281">
            <v>1481.7743987279027</v>
          </cell>
          <cell r="X281">
            <v>1748.8042314456668</v>
          </cell>
          <cell r="Y281">
            <v>1790.3355609259681</v>
          </cell>
          <cell r="Z281">
            <v>1649.00088437818</v>
          </cell>
          <cell r="AA281">
            <v>28730.625938665751</v>
          </cell>
        </row>
        <row r="282">
          <cell r="B282" t="str">
            <v xml:space="preserve">2.1.8.  Garantias </v>
          </cell>
          <cell r="G282">
            <v>392.96588618225434</v>
          </cell>
          <cell r="H282">
            <v>373.8210520013962</v>
          </cell>
          <cell r="I282">
            <v>361.61003771716526</v>
          </cell>
          <cell r="J282">
            <v>350.18466787036959</v>
          </cell>
          <cell r="K282">
            <v>339.92036181568318</v>
          </cell>
          <cell r="L282">
            <v>334.08814005272069</v>
          </cell>
          <cell r="M282">
            <v>328.50568807647818</v>
          </cell>
          <cell r="N282">
            <v>325.0540499857126</v>
          </cell>
          <cell r="O282">
            <v>321.63730896517745</v>
          </cell>
          <cell r="P282">
            <v>317.71394841231114</v>
          </cell>
          <cell r="Q282">
            <v>313.54292345409914</v>
          </cell>
          <cell r="R282">
            <v>307.41671996772089</v>
          </cell>
          <cell r="S282">
            <v>302.68010544299455</v>
          </cell>
          <cell r="T282">
            <v>298.62905391796221</v>
          </cell>
          <cell r="U282">
            <v>294.37065378005843</v>
          </cell>
          <cell r="V282">
            <v>287.62503634733855</v>
          </cell>
          <cell r="W282">
            <v>281.01407002078753</v>
          </cell>
          <cell r="X282">
            <v>276.81778683982918</v>
          </cell>
          <cell r="Y282">
            <v>266.7725520207444</v>
          </cell>
          <cell r="Z282">
            <v>256.61314753022089</v>
          </cell>
          <cell r="AA282">
            <v>6330.9831904010234</v>
          </cell>
        </row>
        <row r="283">
          <cell r="B283" t="str">
            <v>2.2.  INVESTIMENTOS / IMOBILIZADO     (2.2.1.+ ... + 2.2.7)</v>
          </cell>
          <cell r="G283">
            <v>58820.317813477945</v>
          </cell>
          <cell r="H283">
            <v>57372.207274586937</v>
          </cell>
          <cell r="I283">
            <v>34990.902403079352</v>
          </cell>
          <cell r="J283">
            <v>41626.544786692248</v>
          </cell>
          <cell r="K283">
            <v>29901.524437203549</v>
          </cell>
          <cell r="L283">
            <v>46083.561383161999</v>
          </cell>
          <cell r="M283">
            <v>19610.847183646511</v>
          </cell>
          <cell r="N283">
            <v>11545.33348268901</v>
          </cell>
          <cell r="O283">
            <v>14472.411592174998</v>
          </cell>
          <cell r="P283">
            <v>17668.629712384998</v>
          </cell>
          <cell r="Q283">
            <v>23020.702744690003</v>
          </cell>
          <cell r="R283">
            <v>17059.751656927499</v>
          </cell>
          <cell r="S283">
            <v>4451.8266102690814</v>
          </cell>
          <cell r="T283">
            <v>11777.105469943714</v>
          </cell>
          <cell r="U283">
            <v>21689.290929194307</v>
          </cell>
          <cell r="V283">
            <v>27858.16673534616</v>
          </cell>
          <cell r="W283">
            <v>22674.176670922719</v>
          </cell>
          <cell r="X283">
            <v>46756.312904435406</v>
          </cell>
          <cell r="Y283">
            <v>38829.104819892571</v>
          </cell>
          <cell r="Z283">
            <v>40307.504986312422</v>
          </cell>
          <cell r="AA283">
            <v>586516.22359703144</v>
          </cell>
        </row>
        <row r="284">
          <cell r="B284" t="str">
            <v xml:space="preserve">2.2.1.  Ampliação Principal </v>
          </cell>
          <cell r="G284">
            <v>139.57170173629888</v>
          </cell>
          <cell r="H284">
            <v>3925.3289314421459</v>
          </cell>
          <cell r="I284">
            <v>15852.781442682048</v>
          </cell>
          <cell r="J284">
            <v>7285.5844475867361</v>
          </cell>
          <cell r="K284">
            <v>6228.99</v>
          </cell>
          <cell r="L284">
            <v>11525.29</v>
          </cell>
          <cell r="M284">
            <v>1486.0099999999998</v>
          </cell>
          <cell r="N284">
            <v>1519.27</v>
          </cell>
          <cell r="O284">
            <v>676.02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407.30792329446626</v>
          </cell>
          <cell r="U284">
            <v>10797.895001080477</v>
          </cell>
          <cell r="V284">
            <v>15374.074674208165</v>
          </cell>
          <cell r="W284">
            <v>572.52219241338832</v>
          </cell>
          <cell r="X284">
            <v>14536.396194856145</v>
          </cell>
          <cell r="Y284">
            <v>14132.754002442754</v>
          </cell>
          <cell r="Z284">
            <v>80.84</v>
          </cell>
          <cell r="AA284">
            <v>104540.63651174263</v>
          </cell>
        </row>
        <row r="285">
          <cell r="B285" t="str">
            <v>2.2.2.  Demais Obras de Ampliação/Melhoramentos</v>
          </cell>
          <cell r="G285">
            <v>26231.075322973971</v>
          </cell>
          <cell r="H285">
            <v>26407.496808143111</v>
          </cell>
          <cell r="I285">
            <v>4093.8603717148026</v>
          </cell>
          <cell r="J285">
            <v>7133.7698352005109</v>
          </cell>
          <cell r="K285">
            <v>5967.0598690210472</v>
          </cell>
          <cell r="L285">
            <v>15426.69</v>
          </cell>
          <cell r="M285">
            <v>7064.92</v>
          </cell>
          <cell r="N285">
            <v>2144.27</v>
          </cell>
          <cell r="O285">
            <v>3369.36</v>
          </cell>
          <cell r="P285">
            <v>2088.8899999999994</v>
          </cell>
          <cell r="Q285">
            <v>4105.0200000000004</v>
          </cell>
          <cell r="R285">
            <v>1617.34</v>
          </cell>
          <cell r="S285">
            <v>486.2204011990803</v>
          </cell>
          <cell r="T285">
            <v>3308.2314089292468</v>
          </cell>
          <cell r="U285">
            <v>4138.2802000161528</v>
          </cell>
          <cell r="V285">
            <v>2710.8775835053184</v>
          </cell>
          <cell r="W285">
            <v>1160.2837958443288</v>
          </cell>
          <cell r="X285">
            <v>10813.309158264265</v>
          </cell>
          <cell r="Y285">
            <v>11871.160090029814</v>
          </cell>
          <cell r="Z285">
            <v>535.7594073774244</v>
          </cell>
          <cell r="AA285">
            <v>140673.87425221907</v>
          </cell>
        </row>
        <row r="286">
          <cell r="B286" t="str">
            <v xml:space="preserve">2.2.3.  Equipamentos, Veiculos e Sist. Controle </v>
          </cell>
          <cell r="G286">
            <v>10381.555</v>
          </cell>
          <cell r="H286">
            <v>1359.92</v>
          </cell>
          <cell r="I286">
            <v>378</v>
          </cell>
          <cell r="J286">
            <v>11066.2</v>
          </cell>
          <cell r="K286">
            <v>7249</v>
          </cell>
          <cell r="L286">
            <v>3348.6550000000002</v>
          </cell>
          <cell r="M286">
            <v>204.92000000000002</v>
          </cell>
          <cell r="N286">
            <v>1387.2500000000002</v>
          </cell>
          <cell r="O286">
            <v>820</v>
          </cell>
          <cell r="P286">
            <v>793</v>
          </cell>
          <cell r="Q286">
            <v>9491.9450000000015</v>
          </cell>
          <cell r="R286">
            <v>499.77</v>
          </cell>
          <cell r="S286">
            <v>616.90000000000032</v>
          </cell>
          <cell r="T286">
            <v>100.25</v>
          </cell>
          <cell r="U286">
            <v>3142.1500000000005</v>
          </cell>
          <cell r="V286">
            <v>2916.08</v>
          </cell>
          <cell r="W286">
            <v>4310.32</v>
          </cell>
          <cell r="X286">
            <v>822.25</v>
          </cell>
          <cell r="Y286">
            <v>1414.4</v>
          </cell>
          <cell r="Z286">
            <v>11165.105</v>
          </cell>
          <cell r="AA286">
            <v>71467.67</v>
          </cell>
        </row>
        <row r="287">
          <cell r="B287" t="str">
            <v>2.2.4.  Desapropriações</v>
          </cell>
          <cell r="G287">
            <v>803.99</v>
          </cell>
          <cell r="H287">
            <v>10777.37</v>
          </cell>
          <cell r="I287">
            <v>268</v>
          </cell>
          <cell r="J287">
            <v>1211.32</v>
          </cell>
          <cell r="K287">
            <v>220.56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6159.9900000000007</v>
          </cell>
          <cell r="U287">
            <v>0</v>
          </cell>
          <cell r="V287">
            <v>0</v>
          </cell>
          <cell r="W287">
            <v>0</v>
          </cell>
          <cell r="X287">
            <v>315.43</v>
          </cell>
          <cell r="Y287">
            <v>0</v>
          </cell>
          <cell r="Z287">
            <v>0</v>
          </cell>
          <cell r="AA287">
            <v>19756.66</v>
          </cell>
        </row>
        <row r="288">
          <cell r="B288" t="str">
            <v xml:space="preserve">2.2.5.  Conservação Especial </v>
          </cell>
          <cell r="G288">
            <v>21264.12578876768</v>
          </cell>
          <cell r="H288">
            <v>14902.091535001684</v>
          </cell>
          <cell r="I288">
            <v>14398.2605886825</v>
          </cell>
          <cell r="J288">
            <v>14929.670503904999</v>
          </cell>
          <cell r="K288">
            <v>10235.914568182499</v>
          </cell>
          <cell r="L288">
            <v>15782.926383162001</v>
          </cell>
          <cell r="M288">
            <v>10854.99718364651</v>
          </cell>
          <cell r="N288">
            <v>6494.5434826890105</v>
          </cell>
          <cell r="O288">
            <v>9607.0315921749989</v>
          </cell>
          <cell r="P288">
            <v>14786.739712384999</v>
          </cell>
          <cell r="Q288">
            <v>9423.7377446900009</v>
          </cell>
          <cell r="R288">
            <v>14942.641656927501</v>
          </cell>
          <cell r="S288">
            <v>3348.706209070001</v>
          </cell>
          <cell r="T288">
            <v>1801.3261377199997</v>
          </cell>
          <cell r="U288">
            <v>3610.9657280976735</v>
          </cell>
          <cell r="V288">
            <v>6857.1344776326723</v>
          </cell>
          <cell r="W288">
            <v>16631.050682665002</v>
          </cell>
          <cell r="X288">
            <v>20268.927551314999</v>
          </cell>
          <cell r="Y288">
            <v>11410.790727420001</v>
          </cell>
          <cell r="Z288">
            <v>28525.800578934999</v>
          </cell>
          <cell r="AA288">
            <v>250077.38283306977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4686.6933600720276</v>
          </cell>
          <cell r="H291">
            <v>4064.004118623433</v>
          </cell>
          <cell r="I291">
            <v>4366.9130187720511</v>
          </cell>
          <cell r="J291">
            <v>4375.0602175421554</v>
          </cell>
          <cell r="K291">
            <v>4596.9435433163253</v>
          </cell>
          <cell r="L291">
            <v>4730.7019676884684</v>
          </cell>
          <cell r="M291">
            <v>4825.4799589341446</v>
          </cell>
          <cell r="N291">
            <v>4923.3340238546534</v>
          </cell>
          <cell r="O291">
            <v>5017.0014362216116</v>
          </cell>
          <cell r="P291">
            <v>5113.5438551513398</v>
          </cell>
          <cell r="Q291">
            <v>5213.0516508073288</v>
          </cell>
          <cell r="R291">
            <v>5315.5864052860161</v>
          </cell>
          <cell r="S291">
            <v>5421.3311690686623</v>
          </cell>
          <cell r="T291">
            <v>5512.5187957895996</v>
          </cell>
          <cell r="U291">
            <v>5606.0575765274143</v>
          </cell>
          <cell r="V291">
            <v>5701.9753803100575</v>
          </cell>
          <cell r="W291">
            <v>5889.851577141786</v>
          </cell>
          <cell r="X291">
            <v>5993.3146536004042</v>
          </cell>
          <cell r="Y291">
            <v>6099.496122825959</v>
          </cell>
          <cell r="Z291">
            <v>6208.3380047144983</v>
          </cell>
          <cell r="AA291">
            <v>103661.19683624792</v>
          </cell>
        </row>
        <row r="292">
          <cell r="B292" t="str">
            <v>2.3.1.  Valor Variável da Concessão</v>
          </cell>
          <cell r="G292">
            <v>1298.6933600720272</v>
          </cell>
          <cell r="H292">
            <v>2216.004118623433</v>
          </cell>
          <cell r="I292">
            <v>2518.9130187720516</v>
          </cell>
          <cell r="J292">
            <v>2582.4333540064863</v>
          </cell>
          <cell r="K292">
            <v>2748.9435433163253</v>
          </cell>
          <cell r="L292">
            <v>2882.7019676884684</v>
          </cell>
          <cell r="M292">
            <v>2977.4799589341446</v>
          </cell>
          <cell r="N292">
            <v>3075.3340238546539</v>
          </cell>
          <cell r="O292">
            <v>3169.001436221612</v>
          </cell>
          <cell r="P292">
            <v>3265.5438551513403</v>
          </cell>
          <cell r="Q292">
            <v>3365.0516508073288</v>
          </cell>
          <cell r="R292">
            <v>3467.5864052860156</v>
          </cell>
          <cell r="S292">
            <v>3573.3311690686623</v>
          </cell>
          <cell r="T292">
            <v>3664.5187957895996</v>
          </cell>
          <cell r="U292">
            <v>3758.0575765274143</v>
          </cell>
          <cell r="V292">
            <v>3853.9753803100575</v>
          </cell>
          <cell r="W292">
            <v>4041.851577141786</v>
          </cell>
          <cell r="X292">
            <v>4145.3146536004042</v>
          </cell>
          <cell r="Y292">
            <v>4251.496122825959</v>
          </cell>
          <cell r="Z292">
            <v>4360.3380047144983</v>
          </cell>
          <cell r="AA292">
            <v>65216.569972712256</v>
          </cell>
        </row>
        <row r="293">
          <cell r="B293" t="str">
            <v xml:space="preserve">2.3.2.  Valor Fixo da Concessão </v>
          </cell>
          <cell r="G293">
            <v>3388</v>
          </cell>
          <cell r="H293">
            <v>1848</v>
          </cell>
          <cell r="I293">
            <v>1848</v>
          </cell>
          <cell r="J293">
            <v>1792.6268635356687</v>
          </cell>
          <cell r="K293">
            <v>1848</v>
          </cell>
          <cell r="L293">
            <v>1848</v>
          </cell>
          <cell r="M293">
            <v>1848</v>
          </cell>
          <cell r="N293">
            <v>1848</v>
          </cell>
          <cell r="O293">
            <v>1848</v>
          </cell>
          <cell r="P293">
            <v>1848</v>
          </cell>
          <cell r="Q293">
            <v>1848</v>
          </cell>
          <cell r="R293">
            <v>1848</v>
          </cell>
          <cell r="S293">
            <v>1848</v>
          </cell>
          <cell r="T293">
            <v>1848</v>
          </cell>
          <cell r="U293">
            <v>1848</v>
          </cell>
          <cell r="V293">
            <v>1848</v>
          </cell>
          <cell r="W293">
            <v>1848</v>
          </cell>
          <cell r="X293">
            <v>1848</v>
          </cell>
          <cell r="Y293">
            <v>1848</v>
          </cell>
          <cell r="Z293">
            <v>1848</v>
          </cell>
          <cell r="AA293">
            <v>38444.626863535668</v>
          </cell>
        </row>
        <row r="294">
          <cell r="B294" t="str">
            <v>2.4.  DESEMBOLSOS  SOBRE O LUCRO     (2.4.1. + 2.4.2)</v>
          </cell>
          <cell r="G294">
            <v>3399.5588845261213</v>
          </cell>
          <cell r="H294">
            <v>10712.407481557762</v>
          </cell>
          <cell r="I294">
            <v>12365.14142281131</v>
          </cell>
          <cell r="J294">
            <v>11164.680126613979</v>
          </cell>
          <cell r="K294">
            <v>11727.976934365703</v>
          </cell>
          <cell r="L294">
            <v>12358.755667535386</v>
          </cell>
          <cell r="M294">
            <v>12957.458221542067</v>
          </cell>
          <cell r="N294">
            <v>13612.950020301811</v>
          </cell>
          <cell r="O294">
            <v>14086.250773080603</v>
          </cell>
          <cell r="P294">
            <v>14507.05287136219</v>
          </cell>
          <cell r="Q294">
            <v>15047.234877607712</v>
          </cell>
          <cell r="R294">
            <v>15400.216863181802</v>
          </cell>
          <cell r="S294">
            <v>16330.4926158528</v>
          </cell>
          <cell r="T294">
            <v>16645.634273354986</v>
          </cell>
          <cell r="U294">
            <v>16490.97121757847</v>
          </cell>
          <cell r="V294">
            <v>15669.928923731915</v>
          </cell>
          <cell r="W294">
            <v>15888.057372886262</v>
          </cell>
          <cell r="X294">
            <v>11732.300221178017</v>
          </cell>
          <cell r="Y294">
            <v>6461.7888358696127</v>
          </cell>
          <cell r="Z294">
            <v>-0.56990499999577082</v>
          </cell>
          <cell r="AA294">
            <v>246558.28769993852</v>
          </cell>
        </row>
        <row r="295">
          <cell r="B295" t="str">
            <v xml:space="preserve">2.4.1.  Contribuição Social  </v>
          </cell>
          <cell r="G295">
            <v>829.95366897602946</v>
          </cell>
          <cell r="H295">
            <v>2602.7654500746103</v>
          </cell>
          <cell r="I295">
            <v>3003.4282237118323</v>
          </cell>
          <cell r="J295">
            <v>2712.4073034215712</v>
          </cell>
          <cell r="K295">
            <v>2848.9641053007763</v>
          </cell>
          <cell r="L295">
            <v>3001.8801618267589</v>
          </cell>
          <cell r="M295">
            <v>3147.0201749192884</v>
          </cell>
          <cell r="N295">
            <v>3305.9272776489229</v>
          </cell>
          <cell r="O295">
            <v>3420.6668540801465</v>
          </cell>
          <cell r="P295">
            <v>3522.6794839665918</v>
          </cell>
          <cell r="Q295">
            <v>3653.6326976018709</v>
          </cell>
          <cell r="R295">
            <v>3739.2040880440732</v>
          </cell>
          <cell r="S295">
            <v>3964.7254826309809</v>
          </cell>
          <cell r="T295">
            <v>4041.12346020727</v>
          </cell>
          <cell r="U295">
            <v>4003.6293860796281</v>
          </cell>
          <cell r="V295">
            <v>3804.5888299956155</v>
          </cell>
          <cell r="W295">
            <v>3857.4684540330336</v>
          </cell>
          <cell r="X295">
            <v>2850.0121748310362</v>
          </cell>
          <cell r="Y295">
            <v>1572.3124450593002</v>
          </cell>
          <cell r="Z295">
            <v>5.4679018181828667</v>
          </cell>
          <cell r="AA295">
            <v>59887.857624227523</v>
          </cell>
        </row>
        <row r="296">
          <cell r="B296" t="str">
            <v xml:space="preserve">2.4.2.  Imposto de Renda  </v>
          </cell>
          <cell r="G296">
            <v>2569.605215550092</v>
          </cell>
          <cell r="H296">
            <v>8109.642031483153</v>
          </cell>
          <cell r="I296">
            <v>9361.7131990994785</v>
          </cell>
          <cell r="J296">
            <v>8452.2728231924084</v>
          </cell>
          <cell r="K296">
            <v>8879.0128290649263</v>
          </cell>
          <cell r="L296">
            <v>9356.8755057086273</v>
          </cell>
          <cell r="M296">
            <v>9810.4380466227776</v>
          </cell>
          <cell r="N296">
            <v>10307.022742652887</v>
          </cell>
          <cell r="O296">
            <v>10665.583919000457</v>
          </cell>
          <cell r="P296">
            <v>10984.373387395597</v>
          </cell>
          <cell r="Q296">
            <v>11393.602180005842</v>
          </cell>
          <cell r="R296">
            <v>11661.012775137729</v>
          </cell>
          <cell r="S296">
            <v>12365.76713322182</v>
          </cell>
          <cell r="T296">
            <v>12604.510813147717</v>
          </cell>
          <cell r="U296">
            <v>12487.341831498841</v>
          </cell>
          <cell r="V296">
            <v>11865.3400937363</v>
          </cell>
          <cell r="W296">
            <v>12030.588918853227</v>
          </cell>
          <cell r="X296">
            <v>8882.288046346981</v>
          </cell>
          <cell r="Y296">
            <v>4889.4763908103123</v>
          </cell>
          <cell r="Z296">
            <v>-6.0378068181786375</v>
          </cell>
          <cell r="AA296">
            <v>186670.43007571099</v>
          </cell>
        </row>
        <row r="297">
          <cell r="B297" t="str">
            <v>3.  SALDO DO CAIXA     (1 - 2)</v>
          </cell>
          <cell r="G297">
            <v>-48165.250268624412</v>
          </cell>
          <cell r="H297">
            <v>-28660.847966324189</v>
          </cell>
          <cell r="I297">
            <v>-926.38639855671499</v>
          </cell>
          <cell r="J297">
            <v>-7653.709307077268</v>
          </cell>
          <cell r="K297">
            <v>7324.3378937121015</v>
          </cell>
          <cell r="L297">
            <v>-4721.4082004948868</v>
          </cell>
          <cell r="M297">
            <v>24153.440794534064</v>
          </cell>
          <cell r="N297">
            <v>34473.785329169783</v>
          </cell>
          <cell r="O297">
            <v>33740.548420137551</v>
          </cell>
          <cell r="P297">
            <v>32939.387880144728</v>
          </cell>
          <cell r="Q297">
            <v>30059.531127133858</v>
          </cell>
          <cell r="R297">
            <v>38621.472317834749</v>
          </cell>
          <cell r="S297">
            <v>53389.193236671636</v>
          </cell>
          <cell r="T297">
            <v>48488.554511095965</v>
          </cell>
          <cell r="U297">
            <v>41283.469958863061</v>
          </cell>
          <cell r="V297">
            <v>38559.419168217806</v>
          </cell>
          <cell r="W297">
            <v>48809.679774158329</v>
          </cell>
          <cell r="X297">
            <v>31663.355238662451</v>
          </cell>
          <cell r="Y297">
            <v>47694.46938212424</v>
          </cell>
          <cell r="Z297">
            <v>77711.209490456939</v>
          </cell>
          <cell r="AA297">
            <v>498784.25238183956</v>
          </cell>
        </row>
        <row r="298">
          <cell r="B298" t="str">
            <v xml:space="preserve">4. T.I.R. (Taxa Interna de Retorno) Anual do Projeto     </v>
          </cell>
          <cell r="G298">
            <v>0.18516064742642066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148874.28672645413</v>
          </cell>
          <cell r="H303">
            <v>152715.24332399663</v>
          </cell>
          <cell r="I303">
            <v>156655.29660175575</v>
          </cell>
          <cell r="J303">
            <v>160697.00325408106</v>
          </cell>
          <cell r="K303">
            <v>164842.98593803635</v>
          </cell>
          <cell r="L303">
            <v>169095.9349752377</v>
          </cell>
          <cell r="M303">
            <v>173458.61009759884</v>
          </cell>
          <cell r="N303">
            <v>177933.84223811689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1304273.2031552773</v>
          </cell>
        </row>
        <row r="304">
          <cell r="B304" t="str">
            <v>1.1.  RECEITAS     (1.1.1.+ ... + 1.1.4)</v>
          </cell>
          <cell r="G304">
            <v>148874.28672645413</v>
          </cell>
          <cell r="H304">
            <v>152715.24332399663</v>
          </cell>
          <cell r="I304">
            <v>156655.29660175575</v>
          </cell>
          <cell r="J304">
            <v>160697.00325408106</v>
          </cell>
          <cell r="K304">
            <v>164842.98593803635</v>
          </cell>
          <cell r="L304">
            <v>169095.9349752377</v>
          </cell>
          <cell r="M304">
            <v>173458.61009759884</v>
          </cell>
          <cell r="N304">
            <v>177933.84223811689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1304273.2031552773</v>
          </cell>
        </row>
        <row r="305">
          <cell r="B305" t="str">
            <v>1.1.1   Receitas de Pedágio</v>
          </cell>
          <cell r="G305">
            <v>148415.82140000002</v>
          </cell>
          <cell r="H305">
            <v>152244.94959212001</v>
          </cell>
          <cell r="I305">
            <v>156172.86929159673</v>
          </cell>
          <cell r="J305">
            <v>160202.12931931994</v>
          </cell>
          <cell r="K305">
            <v>164335.34425575839</v>
          </cell>
          <cell r="L305">
            <v>168575.19613755695</v>
          </cell>
          <cell r="M305">
            <v>172924.43619790592</v>
          </cell>
          <cell r="N305">
            <v>177385.88665181189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1300256.6328460698</v>
          </cell>
        </row>
        <row r="306">
          <cell r="B306" t="str">
            <v>1.1.2   Outras Receitas Operacionais</v>
          </cell>
          <cell r="G306">
            <v>87.108963000111373</v>
          </cell>
          <cell r="H306">
            <v>89.356374245514246</v>
          </cell>
          <cell r="I306">
            <v>91.66176870104853</v>
          </cell>
          <cell r="J306">
            <v>94.026642333535591</v>
          </cell>
          <cell r="K306">
            <v>96.452529705740801</v>
          </cell>
          <cell r="L306">
            <v>98.941004972148917</v>
          </cell>
          <cell r="M306">
            <v>101.49368290043036</v>
          </cell>
          <cell r="N306">
            <v>104.11221991926146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763.15318577779135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371.35636345398524</v>
          </cell>
          <cell r="H308">
            <v>380.93735763109805</v>
          </cell>
          <cell r="I308">
            <v>390.76554145798042</v>
          </cell>
          <cell r="J308">
            <v>400.84729242759636</v>
          </cell>
          <cell r="K308">
            <v>411.18915257222835</v>
          </cell>
          <cell r="L308">
            <v>421.79783270859184</v>
          </cell>
          <cell r="M308">
            <v>432.68021679247346</v>
          </cell>
          <cell r="N308">
            <v>443.84336638571926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3253.4171234296728</v>
          </cell>
        </row>
        <row r="309">
          <cell r="B309" t="str">
            <v>2.  DESEMBOLSOS     (2.1.+ ... + 2.4)</v>
          </cell>
          <cell r="G309">
            <v>80538.819781015962</v>
          </cell>
          <cell r="H309">
            <v>82118.4466556556</v>
          </cell>
          <cell r="I309">
            <v>83738.827903660931</v>
          </cell>
          <cell r="J309">
            <v>85401.014987864823</v>
          </cell>
          <cell r="K309">
            <v>87106.086498841178</v>
          </cell>
          <cell r="L309">
            <v>88855.148854800675</v>
          </cell>
          <cell r="M309">
            <v>90649.337019543978</v>
          </cell>
          <cell r="N309">
            <v>92489.815238937634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690897.49694032059</v>
          </cell>
        </row>
        <row r="310">
          <cell r="B310" t="str">
            <v>2.1.  OPERACIONAIS     (2.1.1.+ ... + 2.1.8)</v>
          </cell>
          <cell r="G310">
            <v>42461.785464163877</v>
          </cell>
          <cell r="H310">
            <v>42812.681804198153</v>
          </cell>
          <cell r="I310">
            <v>43172.631269805301</v>
          </cell>
          <cell r="J310">
            <v>43541.867431625127</v>
          </cell>
          <cell r="K310">
            <v>43920.629886419905</v>
          </cell>
          <cell r="L310">
            <v>44309.16441254838</v>
          </cell>
          <cell r="M310">
            <v>44707.723129450969</v>
          </cell>
          <cell r="N310">
            <v>45116.564661249649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350043.04805946129</v>
          </cell>
        </row>
        <row r="311">
          <cell r="B311" t="str">
            <v xml:space="preserve">2.1.1.  Pessoal / Administradores   </v>
          </cell>
          <cell r="G311">
            <v>18979.733588298932</v>
          </cell>
          <cell r="H311">
            <v>18979.733588298932</v>
          </cell>
          <cell r="I311">
            <v>18979.733588298932</v>
          </cell>
          <cell r="J311">
            <v>18979.733588298932</v>
          </cell>
          <cell r="K311">
            <v>18979.733588298932</v>
          </cell>
          <cell r="L311">
            <v>18979.733588298932</v>
          </cell>
          <cell r="M311">
            <v>18979.733588298932</v>
          </cell>
          <cell r="N311">
            <v>18979.733588298932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151837.86870639145</v>
          </cell>
        </row>
        <row r="312">
          <cell r="B312" t="str">
            <v xml:space="preserve">2.1.2.  Conservação de Rotina  </v>
          </cell>
          <cell r="G312">
            <v>6812.7863690472386</v>
          </cell>
          <cell r="H312">
            <v>6812.7863690472386</v>
          </cell>
          <cell r="I312">
            <v>6812.7863690472386</v>
          </cell>
          <cell r="J312">
            <v>6812.7863690472386</v>
          </cell>
          <cell r="K312">
            <v>6812.7863690472386</v>
          </cell>
          <cell r="L312">
            <v>6812.7863690472386</v>
          </cell>
          <cell r="M312">
            <v>6812.7863690472386</v>
          </cell>
          <cell r="N312">
            <v>6812.7863690472386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54502.290952377902</v>
          </cell>
        </row>
        <row r="313">
          <cell r="B313" t="str">
            <v xml:space="preserve">2.1.3.  Consumo   </v>
          </cell>
          <cell r="G313">
            <v>1070.8418276591092</v>
          </cell>
          <cell r="H313">
            <v>1070.8418276591092</v>
          </cell>
          <cell r="I313">
            <v>1070.8418276591092</v>
          </cell>
          <cell r="J313">
            <v>1070.8418276591092</v>
          </cell>
          <cell r="K313">
            <v>1070.8418276591092</v>
          </cell>
          <cell r="L313">
            <v>1070.8418276591092</v>
          </cell>
          <cell r="M313">
            <v>1070.8418276591092</v>
          </cell>
          <cell r="N313">
            <v>1070.8418276591092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8566.7346212728735</v>
          </cell>
        </row>
        <row r="314">
          <cell r="B314" t="str">
            <v>2.1.4.  Transportes</v>
          </cell>
          <cell r="G314">
            <v>200.06899999999999</v>
          </cell>
          <cell r="H314">
            <v>200.06899999999999</v>
          </cell>
          <cell r="I314">
            <v>200.06899999999999</v>
          </cell>
          <cell r="J314">
            <v>200.06899999999999</v>
          </cell>
          <cell r="K314">
            <v>200.06899999999999</v>
          </cell>
          <cell r="L314">
            <v>200.06899999999999</v>
          </cell>
          <cell r="M314">
            <v>200.06899999999999</v>
          </cell>
          <cell r="N314">
            <v>200.06899999999999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1600.5519999999999</v>
          </cell>
        </row>
        <row r="315">
          <cell r="B315" t="str">
            <v>2.1.5.  Diversas</v>
          </cell>
          <cell r="G315">
            <v>1314.6</v>
          </cell>
          <cell r="H315">
            <v>1314.6</v>
          </cell>
          <cell r="I315">
            <v>1314.6</v>
          </cell>
          <cell r="J315">
            <v>1314.6</v>
          </cell>
          <cell r="K315">
            <v>1314.6</v>
          </cell>
          <cell r="L315">
            <v>1314.6</v>
          </cell>
          <cell r="M315">
            <v>1314.6</v>
          </cell>
          <cell r="N315">
            <v>1314.6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10516.800000000001</v>
          </cell>
        </row>
        <row r="316">
          <cell r="B316" t="str">
            <v>2.1.6.  Tributos s/ Faturamento</v>
          </cell>
          <cell r="G316">
            <v>12845.503476399512</v>
          </cell>
          <cell r="H316">
            <v>13176.917466090619</v>
          </cell>
          <cell r="I316">
            <v>13516.881936715756</v>
          </cell>
          <cell r="J316">
            <v>13865.617490683027</v>
          </cell>
          <cell r="K316">
            <v>14223.350421942647</v>
          </cell>
          <cell r="L316">
            <v>14590.312862828769</v>
          </cell>
          <cell r="M316">
            <v>14966.742934689752</v>
          </cell>
          <cell r="N316">
            <v>15352.884902404747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112538.21149175485</v>
          </cell>
        </row>
        <row r="317">
          <cell r="B317" t="str">
            <v>2.1.7.  Seguros</v>
          </cell>
          <cell r="G317">
            <v>1102.5086932026952</v>
          </cell>
          <cell r="H317">
            <v>1121.4554912811413</v>
          </cell>
          <cell r="I317">
            <v>1140.8911167500119</v>
          </cell>
          <cell r="J317">
            <v>1160.8281813559788</v>
          </cell>
          <cell r="K317">
            <v>1181.27962222878</v>
          </cell>
          <cell r="L317">
            <v>1202.2587102760995</v>
          </cell>
          <cell r="M317">
            <v>1223.7790587950394</v>
          </cell>
          <cell r="N317">
            <v>1245.8546323057685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9378.855506195514</v>
          </cell>
        </row>
        <row r="318">
          <cell r="B318" t="str">
            <v xml:space="preserve">2.1.8.  Garantias </v>
          </cell>
          <cell r="G318">
            <v>135.74250955639192</v>
          </cell>
          <cell r="H318">
            <v>136.27806182110956</v>
          </cell>
          <cell r="I318">
            <v>136.82743133425689</v>
          </cell>
          <cell r="J318">
            <v>137.39097458084345</v>
          </cell>
          <cell r="K318">
            <v>137.96905724319194</v>
          </cell>
          <cell r="L318">
            <v>138.56205443822901</v>
          </cell>
          <cell r="M318">
            <v>139.17035096089805</v>
          </cell>
          <cell r="N318">
            <v>139.79434153385193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1101.7347814687728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4455.0879108900035</v>
          </cell>
          <cell r="H327">
            <v>4570.0291789909661</v>
          </cell>
          <cell r="I327">
            <v>4687.9359318089328</v>
          </cell>
          <cell r="J327">
            <v>4808.8846788496039</v>
          </cell>
          <cell r="K327">
            <v>4932.9539035639236</v>
          </cell>
          <cell r="L327">
            <v>5060.224114275873</v>
          </cell>
          <cell r="M327">
            <v>5190.7778964241907</v>
          </cell>
          <cell r="N327">
            <v>5324.6999661519349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39030.593580955428</v>
          </cell>
        </row>
        <row r="328">
          <cell r="B328" t="str">
            <v>2.3.1.  Valor Variável da Concessão</v>
          </cell>
          <cell r="G328">
            <v>4455.0879108900035</v>
          </cell>
          <cell r="H328">
            <v>4570.0291789909661</v>
          </cell>
          <cell r="I328">
            <v>4687.9359318089328</v>
          </cell>
          <cell r="J328">
            <v>4808.8846788496039</v>
          </cell>
          <cell r="K328">
            <v>4932.9539035639236</v>
          </cell>
          <cell r="L328">
            <v>5060.224114275873</v>
          </cell>
          <cell r="M328">
            <v>5190.7778964241907</v>
          </cell>
          <cell r="N328">
            <v>5324.6999661519349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39030.593580955428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33621.94640596208</v>
          </cell>
          <cell r="H330">
            <v>34735.735672466486</v>
          </cell>
          <cell r="I330">
            <v>35878.260702046697</v>
          </cell>
          <cell r="J330">
            <v>37050.262877390094</v>
          </cell>
          <cell r="K330">
            <v>38252.502708857341</v>
          </cell>
          <cell r="L330">
            <v>39485.76032797643</v>
          </cell>
          <cell r="M330">
            <v>40750.835993668814</v>
          </cell>
          <cell r="N330">
            <v>42048.550611536048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301823.85529990395</v>
          </cell>
        </row>
        <row r="331">
          <cell r="B331" t="str">
            <v xml:space="preserve">2.4.1.  Contribuição Social  </v>
          </cell>
          <cell r="G331">
            <v>8156.593068112019</v>
          </cell>
          <cell r="H331">
            <v>8426.6025872646023</v>
          </cell>
          <cell r="I331">
            <v>8703.57835201132</v>
          </cell>
          <cell r="J331">
            <v>8987.7000914885102</v>
          </cell>
          <cell r="K331">
            <v>9279.1521718442036</v>
          </cell>
          <cell r="L331">
            <v>9578.1237158730728</v>
          </cell>
          <cell r="M331">
            <v>9884.8087257378938</v>
          </cell>
          <cell r="N331">
            <v>10199.406208857225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73215.964921188846</v>
          </cell>
        </row>
        <row r="332">
          <cell r="B332" t="str">
            <v xml:space="preserve">2.4.2.  Imposto de Renda  </v>
          </cell>
          <cell r="G332">
            <v>25465.353337850058</v>
          </cell>
          <cell r="H332">
            <v>26309.13308520188</v>
          </cell>
          <cell r="I332">
            <v>27174.682350035375</v>
          </cell>
          <cell r="J332">
            <v>28062.562785901588</v>
          </cell>
          <cell r="K332">
            <v>28973.350537013135</v>
          </cell>
          <cell r="L332">
            <v>29907.636612103353</v>
          </cell>
          <cell r="M332">
            <v>30866.02726793092</v>
          </cell>
          <cell r="N332">
            <v>31849.144402678827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228607.89037871512</v>
          </cell>
        </row>
        <row r="333">
          <cell r="B333" t="str">
            <v>3.  SALDO DO CAIXA     (1 - 2)</v>
          </cell>
          <cell r="G333">
            <v>68335.466945438166</v>
          </cell>
          <cell r="H333">
            <v>70596.796668341034</v>
          </cell>
          <cell r="I333">
            <v>72916.468698094817</v>
          </cell>
          <cell r="J333">
            <v>75295.988266216242</v>
          </cell>
          <cell r="K333">
            <v>77736.899439195171</v>
          </cell>
          <cell r="L333">
            <v>80240.786120437027</v>
          </cell>
          <cell r="M333">
            <v>82809.273078054859</v>
          </cell>
          <cell r="N333">
            <v>85444.026999179259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613375.70621495671</v>
          </cell>
        </row>
        <row r="334">
          <cell r="B334" t="str">
            <v xml:space="preserve">4. T.I.R. (Taxa Interna de Retorno) Anual do Projeto     </v>
          </cell>
          <cell r="G334">
            <v>0.19996651588646447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_MZO.2000"/>
      <sheetName val="INVFIN_PMC.1999"/>
      <sheetName val="INV_NO_UTIL"/>
      <sheetName val="Indices"/>
    </sheetNames>
    <sheetDataSet>
      <sheetData sheetId="0" refreshError="1"/>
      <sheetData sheetId="1" refreshError="1"/>
      <sheetData sheetId="2" refreshError="1"/>
      <sheetData sheetId="3">
        <row r="4">
          <cell r="B4">
            <v>33239</v>
          </cell>
          <cell r="C4" t="str">
            <v>-</v>
          </cell>
          <cell r="D4" t="str">
            <v>-</v>
          </cell>
          <cell r="E4" t="str">
            <v>-</v>
          </cell>
          <cell r="F4">
            <v>0.32811800000000002</v>
          </cell>
          <cell r="G4">
            <v>-3.5965400000000002E-2</v>
          </cell>
        </row>
        <row r="5">
          <cell r="B5">
            <v>33270</v>
          </cell>
          <cell r="C5" t="str">
            <v>-</v>
          </cell>
          <cell r="D5" t="str">
            <v>-</v>
          </cell>
          <cell r="E5" t="str">
            <v>-</v>
          </cell>
          <cell r="F5">
            <v>0.32811800000000002</v>
          </cell>
          <cell r="G5">
            <v>-3.5965400000000002E-2</v>
          </cell>
        </row>
        <row r="6">
          <cell r="B6">
            <v>33298</v>
          </cell>
          <cell r="C6" t="str">
            <v>-</v>
          </cell>
          <cell r="D6" t="str">
            <v>-</v>
          </cell>
          <cell r="E6" t="str">
            <v>-</v>
          </cell>
          <cell r="F6">
            <v>0.32811800000000002</v>
          </cell>
          <cell r="G6">
            <v>-3.5965400000000002E-2</v>
          </cell>
        </row>
        <row r="7">
          <cell r="B7">
            <v>33329</v>
          </cell>
          <cell r="C7" t="str">
            <v>-</v>
          </cell>
          <cell r="D7" t="str">
            <v>-</v>
          </cell>
          <cell r="E7" t="str">
            <v>-</v>
          </cell>
          <cell r="F7">
            <v>0.32811800000000002</v>
          </cell>
          <cell r="G7">
            <v>-3.5965400000000002E-2</v>
          </cell>
        </row>
        <row r="8">
          <cell r="B8">
            <v>33359</v>
          </cell>
          <cell r="C8" t="str">
            <v>-</v>
          </cell>
          <cell r="D8" t="str">
            <v>-</v>
          </cell>
          <cell r="E8" t="str">
            <v>-</v>
          </cell>
          <cell r="F8">
            <v>0.32811800000000002</v>
          </cell>
          <cell r="G8">
            <v>-3.5965400000000002E-2</v>
          </cell>
        </row>
        <row r="9">
          <cell r="B9">
            <v>33390</v>
          </cell>
          <cell r="C9" t="str">
            <v>-</v>
          </cell>
          <cell r="D9" t="str">
            <v>-</v>
          </cell>
          <cell r="E9" t="str">
            <v>-</v>
          </cell>
          <cell r="F9">
            <v>0.32811800000000002</v>
          </cell>
          <cell r="G9">
            <v>-3.5965400000000002E-2</v>
          </cell>
        </row>
        <row r="10">
          <cell r="B10">
            <v>33420</v>
          </cell>
          <cell r="C10" t="str">
            <v>-</v>
          </cell>
          <cell r="D10" t="str">
            <v>-</v>
          </cell>
          <cell r="E10" t="str">
            <v>-</v>
          </cell>
          <cell r="F10">
            <v>0.32811800000000002</v>
          </cell>
          <cell r="G10">
            <v>-3.5965400000000002E-2</v>
          </cell>
        </row>
        <row r="11">
          <cell r="B11">
            <v>33451</v>
          </cell>
          <cell r="C11" t="str">
            <v>-</v>
          </cell>
          <cell r="D11" t="str">
            <v>-</v>
          </cell>
          <cell r="E11" t="str">
            <v>-</v>
          </cell>
          <cell r="F11">
            <v>0.32811800000000002</v>
          </cell>
          <cell r="G11">
            <v>-3.5965400000000002E-2</v>
          </cell>
        </row>
        <row r="12">
          <cell r="B12">
            <v>33482</v>
          </cell>
          <cell r="C12" t="str">
            <v>-</v>
          </cell>
          <cell r="D12" t="str">
            <v>-</v>
          </cell>
          <cell r="E12" t="str">
            <v>-</v>
          </cell>
          <cell r="F12">
            <v>0.32811800000000002</v>
          </cell>
          <cell r="G12">
            <v>-3.5965400000000002E-2</v>
          </cell>
        </row>
        <row r="13">
          <cell r="B13">
            <v>33512</v>
          </cell>
          <cell r="C13" t="str">
            <v>-</v>
          </cell>
          <cell r="D13" t="str">
            <v>-</v>
          </cell>
          <cell r="E13" t="str">
            <v>-</v>
          </cell>
          <cell r="F13">
            <v>0.32811800000000002</v>
          </cell>
          <cell r="G13">
            <v>-3.5965400000000002E-2</v>
          </cell>
        </row>
        <row r="14">
          <cell r="B14">
            <v>33543</v>
          </cell>
          <cell r="C14">
            <v>35.299999999999997</v>
          </cell>
          <cell r="D14">
            <v>1182.5</v>
          </cell>
          <cell r="E14">
            <v>0.29905999999999999</v>
          </cell>
          <cell r="F14">
            <v>0.32811800000000002</v>
          </cell>
          <cell r="G14">
            <v>-3.5965400000000002E-2</v>
          </cell>
        </row>
        <row r="15">
          <cell r="B15">
            <v>33573</v>
          </cell>
          <cell r="C15">
            <v>37.18</v>
          </cell>
          <cell r="D15">
            <v>11275.13</v>
          </cell>
          <cell r="E15">
            <v>0.26884999999999998</v>
          </cell>
          <cell r="F15">
            <v>0.32811800000000002</v>
          </cell>
          <cell r="G15">
            <v>-3.5965400000000002E-2</v>
          </cell>
        </row>
        <row r="16">
          <cell r="B16">
            <v>33604</v>
          </cell>
          <cell r="C16">
            <v>39.17</v>
          </cell>
          <cell r="D16">
            <v>1320.5</v>
          </cell>
          <cell r="E16">
            <v>0.29082999999999998</v>
          </cell>
          <cell r="F16">
            <v>0.32811800000000002</v>
          </cell>
          <cell r="G16">
            <v>-3.5965400000000002E-2</v>
          </cell>
        </row>
        <row r="17">
          <cell r="B17">
            <v>33635</v>
          </cell>
          <cell r="C17">
            <v>41.26</v>
          </cell>
          <cell r="D17">
            <v>1340</v>
          </cell>
          <cell r="E17">
            <v>0.33992</v>
          </cell>
          <cell r="F17">
            <v>0.32811800000000002</v>
          </cell>
          <cell r="G17">
            <v>-3.5965400000000002E-2</v>
          </cell>
        </row>
        <row r="18">
          <cell r="B18">
            <v>33664</v>
          </cell>
          <cell r="C18">
            <v>43.46</v>
          </cell>
          <cell r="D18">
            <v>1334.25</v>
          </cell>
          <cell r="E18">
            <v>0.41744999999999999</v>
          </cell>
          <cell r="F18">
            <v>0.32811800000000002</v>
          </cell>
          <cell r="G18">
            <v>-3.5965400000000002E-2</v>
          </cell>
        </row>
        <row r="19">
          <cell r="B19">
            <v>33695</v>
          </cell>
          <cell r="C19">
            <v>45.78</v>
          </cell>
          <cell r="D19">
            <v>1429.5</v>
          </cell>
          <cell r="E19">
            <v>0.39362999999999998</v>
          </cell>
          <cell r="F19">
            <v>0.32811800000000002</v>
          </cell>
          <cell r="G19">
            <v>-3.5965400000000002E-2</v>
          </cell>
        </row>
        <row r="20">
          <cell r="B20">
            <v>33725</v>
          </cell>
          <cell r="C20">
            <v>48.22</v>
          </cell>
          <cell r="D20">
            <v>1467.5</v>
          </cell>
          <cell r="E20">
            <v>0.42988999999999999</v>
          </cell>
          <cell r="F20">
            <v>0.32811800000000002</v>
          </cell>
          <cell r="G20">
            <v>-3.5965400000000002E-2</v>
          </cell>
        </row>
        <row r="21">
          <cell r="B21">
            <v>33756</v>
          </cell>
          <cell r="C21">
            <v>50.79</v>
          </cell>
          <cell r="D21">
            <v>1497.5</v>
          </cell>
          <cell r="E21">
            <v>0.47593000000000002</v>
          </cell>
          <cell r="F21">
            <v>0.32811800000000002</v>
          </cell>
          <cell r="G21">
            <v>-3.5965400000000002E-2</v>
          </cell>
        </row>
        <row r="22">
          <cell r="B22">
            <v>33786</v>
          </cell>
          <cell r="C22">
            <v>53.5</v>
          </cell>
          <cell r="D22">
            <v>1543</v>
          </cell>
          <cell r="E22">
            <v>0.50883999999999996</v>
          </cell>
          <cell r="F22">
            <v>0.32811800000000002</v>
          </cell>
          <cell r="G22">
            <v>-3.5965400000000002E-2</v>
          </cell>
        </row>
        <row r="23">
          <cell r="B23">
            <v>33817</v>
          </cell>
          <cell r="C23">
            <v>56.36</v>
          </cell>
          <cell r="D23">
            <v>1741.46</v>
          </cell>
          <cell r="E23">
            <v>0.40836</v>
          </cell>
          <cell r="F23">
            <v>0.32811800000000002</v>
          </cell>
          <cell r="G23">
            <v>-3.5965400000000002E-2</v>
          </cell>
        </row>
        <row r="24">
          <cell r="B24">
            <v>33848</v>
          </cell>
          <cell r="C24">
            <v>59.36</v>
          </cell>
          <cell r="D24">
            <v>1820.54</v>
          </cell>
          <cell r="E24">
            <v>0.41888999999999998</v>
          </cell>
          <cell r="F24">
            <v>0.32811800000000002</v>
          </cell>
          <cell r="G24">
            <v>-3.5965400000000002E-2</v>
          </cell>
        </row>
        <row r="25">
          <cell r="B25">
            <v>33878</v>
          </cell>
          <cell r="C25">
            <v>62.53</v>
          </cell>
          <cell r="D25">
            <v>1925.96</v>
          </cell>
          <cell r="E25">
            <v>0.41284999999999999</v>
          </cell>
          <cell r="F25">
            <v>0.32811800000000002</v>
          </cell>
          <cell r="G25">
            <v>-3.5965400000000002E-2</v>
          </cell>
        </row>
        <row r="26">
          <cell r="B26">
            <v>33909</v>
          </cell>
          <cell r="C26">
            <v>57.9</v>
          </cell>
          <cell r="D26">
            <v>1918.29</v>
          </cell>
          <cell r="E26">
            <v>0.31347000000000003</v>
          </cell>
          <cell r="F26">
            <v>0.32811800000000002</v>
          </cell>
          <cell r="G26">
            <v>-3.5965400000000002E-2</v>
          </cell>
        </row>
        <row r="27">
          <cell r="B27">
            <v>33939</v>
          </cell>
          <cell r="C27">
            <v>59.46</v>
          </cell>
          <cell r="D27">
            <v>1843.5</v>
          </cell>
          <cell r="E27">
            <v>0.40357999999999999</v>
          </cell>
          <cell r="F27">
            <v>0.32811800000000002</v>
          </cell>
          <cell r="G27">
            <v>-3.5965400000000002E-2</v>
          </cell>
        </row>
        <row r="28">
          <cell r="B28">
            <v>33970</v>
          </cell>
          <cell r="C28">
            <v>61.06</v>
          </cell>
          <cell r="D28">
            <v>1841.69</v>
          </cell>
          <cell r="E28">
            <v>0.44275999999999999</v>
          </cell>
          <cell r="F28">
            <v>0.32811800000000002</v>
          </cell>
          <cell r="G28">
            <v>-3.5965400000000002E-2</v>
          </cell>
        </row>
        <row r="29">
          <cell r="B29">
            <v>34001</v>
          </cell>
          <cell r="C29">
            <v>62.7</v>
          </cell>
          <cell r="D29">
            <v>1844.19</v>
          </cell>
          <cell r="E29">
            <v>0.47950999999999999</v>
          </cell>
          <cell r="F29">
            <v>0.32811800000000002</v>
          </cell>
          <cell r="G29">
            <v>-3.5965400000000002E-2</v>
          </cell>
        </row>
        <row r="30">
          <cell r="B30">
            <v>34029</v>
          </cell>
          <cell r="C30">
            <v>64.39</v>
          </cell>
          <cell r="D30">
            <v>1865.69</v>
          </cell>
          <cell r="E30">
            <v>0.50187000000000004</v>
          </cell>
          <cell r="F30">
            <v>0.32811800000000002</v>
          </cell>
          <cell r="G30">
            <v>-3.5965400000000002E-2</v>
          </cell>
        </row>
        <row r="31">
          <cell r="B31">
            <v>34060</v>
          </cell>
          <cell r="C31">
            <v>66.12</v>
          </cell>
          <cell r="D31">
            <v>1890.03</v>
          </cell>
          <cell r="E31">
            <v>0.52237</v>
          </cell>
          <cell r="F31">
            <v>0.32811800000000002</v>
          </cell>
          <cell r="G31">
            <v>-3.5965400000000002E-2</v>
          </cell>
        </row>
        <row r="32">
          <cell r="B32">
            <v>34090</v>
          </cell>
          <cell r="C32">
            <v>67.900000000000006</v>
          </cell>
          <cell r="D32">
            <v>1916.8</v>
          </cell>
          <cell r="E32">
            <v>0.54151000000000005</v>
          </cell>
          <cell r="F32">
            <v>0.32811800000000002</v>
          </cell>
          <cell r="G32">
            <v>-3.5965400000000002E-2</v>
          </cell>
        </row>
        <row r="33">
          <cell r="B33">
            <v>34121</v>
          </cell>
          <cell r="C33">
            <v>69.73</v>
          </cell>
          <cell r="D33">
            <v>1905.14</v>
          </cell>
          <cell r="E33">
            <v>0.59275</v>
          </cell>
          <cell r="F33">
            <v>0.32811800000000002</v>
          </cell>
          <cell r="G33">
            <v>-3.5965400000000002E-2</v>
          </cell>
        </row>
        <row r="34">
          <cell r="B34">
            <v>34151</v>
          </cell>
          <cell r="C34">
            <v>71.61</v>
          </cell>
          <cell r="D34">
            <v>1936.19</v>
          </cell>
          <cell r="E34">
            <v>0.60945000000000005</v>
          </cell>
          <cell r="F34">
            <v>0.32811800000000002</v>
          </cell>
          <cell r="G34">
            <v>-3.5965400000000002E-2</v>
          </cell>
        </row>
        <row r="35">
          <cell r="B35">
            <v>34182</v>
          </cell>
          <cell r="C35">
            <v>73.53</v>
          </cell>
          <cell r="D35">
            <v>1946.56</v>
          </cell>
          <cell r="E35">
            <v>0.64380999999999999</v>
          </cell>
          <cell r="F35">
            <v>0.32811800000000002</v>
          </cell>
          <cell r="G35">
            <v>-3.5965400000000002E-2</v>
          </cell>
        </row>
        <row r="36">
          <cell r="B36">
            <v>34213</v>
          </cell>
          <cell r="C36">
            <v>75.510000000000005</v>
          </cell>
          <cell r="D36">
            <v>1946.15</v>
          </cell>
          <cell r="E36">
            <v>0.68842999999999999</v>
          </cell>
          <cell r="F36">
            <v>0.32811800000000002</v>
          </cell>
          <cell r="G36">
            <v>-3.5965400000000002E-2</v>
          </cell>
        </row>
        <row r="37">
          <cell r="B37">
            <v>34243</v>
          </cell>
          <cell r="C37">
            <v>77.55</v>
          </cell>
          <cell r="D37">
            <v>1964.48</v>
          </cell>
          <cell r="E37">
            <v>0.71786000000000005</v>
          </cell>
          <cell r="F37">
            <v>0.32811800000000002</v>
          </cell>
          <cell r="G37">
            <v>-3.5965400000000002E-2</v>
          </cell>
        </row>
        <row r="38">
          <cell r="B38">
            <v>34274</v>
          </cell>
          <cell r="C38">
            <v>76.599999999999994</v>
          </cell>
          <cell r="D38">
            <v>1981.44</v>
          </cell>
          <cell r="E38">
            <v>0.68230000000000002</v>
          </cell>
          <cell r="F38">
            <v>0.32811800000000002</v>
          </cell>
          <cell r="G38">
            <v>-3.5965400000000002E-2</v>
          </cell>
        </row>
        <row r="39">
          <cell r="B39">
            <v>34304</v>
          </cell>
          <cell r="C39">
            <v>78.17</v>
          </cell>
          <cell r="D39">
            <v>2040.84</v>
          </cell>
          <cell r="E39">
            <v>0.66681000000000001</v>
          </cell>
          <cell r="F39">
            <v>0.32811800000000002</v>
          </cell>
          <cell r="G39">
            <v>-3.5965400000000002E-2</v>
          </cell>
        </row>
        <row r="40">
          <cell r="B40">
            <v>34335</v>
          </cell>
          <cell r="C40">
            <v>79.77</v>
          </cell>
          <cell r="D40">
            <v>2082.83</v>
          </cell>
          <cell r="E40">
            <v>0.66654000000000002</v>
          </cell>
          <cell r="F40">
            <v>0.32811800000000002</v>
          </cell>
          <cell r="G40">
            <v>-3.5965400000000002E-2</v>
          </cell>
        </row>
        <row r="41">
          <cell r="B41">
            <v>34366</v>
          </cell>
          <cell r="C41">
            <v>81.400000000000006</v>
          </cell>
          <cell r="D41">
            <v>2084.3000000000002</v>
          </cell>
          <cell r="E41">
            <v>0.69948999999999995</v>
          </cell>
          <cell r="F41">
            <v>0.32811800000000002</v>
          </cell>
          <cell r="G41">
            <v>-3.5965400000000002E-2</v>
          </cell>
        </row>
        <row r="42">
          <cell r="B42">
            <v>34394</v>
          </cell>
          <cell r="C42">
            <v>83.06</v>
          </cell>
          <cell r="D42">
            <v>2145.8000000000002</v>
          </cell>
          <cell r="E42">
            <v>0.68445</v>
          </cell>
          <cell r="F42">
            <v>0.32811800000000002</v>
          </cell>
          <cell r="G42">
            <v>-3.5965400000000002E-2</v>
          </cell>
        </row>
        <row r="43">
          <cell r="B43">
            <v>34425</v>
          </cell>
          <cell r="C43">
            <v>84.76</v>
          </cell>
          <cell r="D43">
            <v>2164.4899999999998</v>
          </cell>
          <cell r="E43">
            <v>0.70408000000000004</v>
          </cell>
          <cell r="F43">
            <v>0.32811800000000002</v>
          </cell>
          <cell r="G43">
            <v>-3.5965400000000002E-2</v>
          </cell>
        </row>
        <row r="44">
          <cell r="B44">
            <v>34455</v>
          </cell>
          <cell r="C44">
            <v>86.49</v>
          </cell>
          <cell r="D44">
            <v>2170.4299999999998</v>
          </cell>
          <cell r="E44">
            <v>0.73409999999999997</v>
          </cell>
          <cell r="F44">
            <v>0.32811800000000002</v>
          </cell>
          <cell r="G44">
            <v>-3.5965400000000002E-2</v>
          </cell>
        </row>
        <row r="45">
          <cell r="B45">
            <v>34486</v>
          </cell>
          <cell r="C45">
            <v>88.26</v>
          </cell>
          <cell r="D45">
            <v>2179.4499999999998</v>
          </cell>
          <cell r="E45">
            <v>0.76227</v>
          </cell>
          <cell r="F45">
            <v>0.32811800000000002</v>
          </cell>
          <cell r="G45">
            <v>-3.5965400000000002E-2</v>
          </cell>
        </row>
        <row r="46">
          <cell r="B46">
            <v>34516</v>
          </cell>
          <cell r="C46">
            <v>90.07</v>
          </cell>
          <cell r="D46">
            <v>2214.23</v>
          </cell>
          <cell r="E46">
            <v>0.77015999999999996</v>
          </cell>
          <cell r="F46">
            <v>0.32811800000000002</v>
          </cell>
          <cell r="G46">
            <v>-3.5965400000000002E-2</v>
          </cell>
        </row>
        <row r="47">
          <cell r="B47">
            <v>34547</v>
          </cell>
          <cell r="C47">
            <v>91.91</v>
          </cell>
          <cell r="D47">
            <v>2263.1</v>
          </cell>
          <cell r="E47">
            <v>0.76731000000000005</v>
          </cell>
          <cell r="F47">
            <v>0.32811800000000002</v>
          </cell>
          <cell r="G47">
            <v>-3.5965400000000002E-2</v>
          </cell>
        </row>
        <row r="48">
          <cell r="B48">
            <v>34578</v>
          </cell>
          <cell r="C48">
            <v>93.79</v>
          </cell>
          <cell r="D48">
            <v>2260.39</v>
          </cell>
          <cell r="E48">
            <v>0.80562999999999996</v>
          </cell>
          <cell r="F48">
            <v>0.32811800000000002</v>
          </cell>
          <cell r="G48">
            <v>-3.5965400000000002E-2</v>
          </cell>
        </row>
        <row r="49">
          <cell r="B49">
            <v>34608</v>
          </cell>
          <cell r="C49">
            <v>95.71</v>
          </cell>
          <cell r="D49">
            <v>2291.33</v>
          </cell>
          <cell r="E49">
            <v>0.81771000000000005</v>
          </cell>
          <cell r="F49">
            <v>0.32811800000000002</v>
          </cell>
          <cell r="G49">
            <v>-3.5965400000000002E-2</v>
          </cell>
        </row>
        <row r="50">
          <cell r="B50">
            <v>34639</v>
          </cell>
          <cell r="C50">
            <v>95.4</v>
          </cell>
          <cell r="D50">
            <v>2305.4499999999998</v>
          </cell>
          <cell r="E50">
            <v>0.80073000000000005</v>
          </cell>
          <cell r="F50">
            <v>0.32811800000000002</v>
          </cell>
          <cell r="G50">
            <v>-3.5965400000000002E-2</v>
          </cell>
        </row>
        <row r="51">
          <cell r="B51">
            <v>34669</v>
          </cell>
          <cell r="C51">
            <v>97.16</v>
          </cell>
          <cell r="D51">
            <v>2277.17</v>
          </cell>
          <cell r="E51">
            <v>0.85672000000000004</v>
          </cell>
          <cell r="F51">
            <v>0.32811800000000002</v>
          </cell>
          <cell r="G51">
            <v>-3.5965400000000002E-2</v>
          </cell>
        </row>
        <row r="52">
          <cell r="B52">
            <v>34700</v>
          </cell>
          <cell r="C52">
            <v>98.95</v>
          </cell>
          <cell r="D52">
            <v>2373.34</v>
          </cell>
          <cell r="E52">
            <v>0.81430999999999998</v>
          </cell>
          <cell r="F52">
            <v>0.32811800000000002</v>
          </cell>
          <cell r="G52">
            <v>-3.5965400000000002E-2</v>
          </cell>
        </row>
        <row r="53">
          <cell r="B53">
            <v>34731</v>
          </cell>
          <cell r="C53">
            <v>100.77</v>
          </cell>
          <cell r="D53">
            <v>2410.8200000000002</v>
          </cell>
          <cell r="E53">
            <v>0.81894999999999996</v>
          </cell>
          <cell r="F53">
            <v>0.32811800000000002</v>
          </cell>
          <cell r="G53">
            <v>-3.5965400000000002E-2</v>
          </cell>
        </row>
        <row r="54">
          <cell r="B54">
            <v>34759</v>
          </cell>
          <cell r="C54">
            <v>102.63</v>
          </cell>
          <cell r="D54">
            <v>2415.77</v>
          </cell>
          <cell r="E54">
            <v>0.84872999999999998</v>
          </cell>
          <cell r="F54">
            <v>0.32811800000000002</v>
          </cell>
          <cell r="G54">
            <v>-3.5965400000000002E-2</v>
          </cell>
        </row>
        <row r="55">
          <cell r="B55">
            <v>34790</v>
          </cell>
          <cell r="C55">
            <v>104.52</v>
          </cell>
          <cell r="D55">
            <v>2453.61</v>
          </cell>
          <cell r="E55">
            <v>0.85374000000000005</v>
          </cell>
          <cell r="F55">
            <v>0.32811800000000002</v>
          </cell>
          <cell r="G55">
            <v>-3.5965400000000002E-2</v>
          </cell>
        </row>
        <row r="56">
          <cell r="B56">
            <v>34820</v>
          </cell>
          <cell r="C56">
            <v>106.45</v>
          </cell>
          <cell r="D56">
            <v>2471.75</v>
          </cell>
          <cell r="E56">
            <v>0.87411000000000005</v>
          </cell>
          <cell r="F56">
            <v>0.32811800000000002</v>
          </cell>
          <cell r="G56">
            <v>-3.5965400000000002E-2</v>
          </cell>
        </row>
        <row r="57">
          <cell r="B57">
            <v>34851</v>
          </cell>
          <cell r="C57">
            <v>108.41</v>
          </cell>
          <cell r="D57">
            <v>2582.44</v>
          </cell>
          <cell r="E57">
            <v>0.82681000000000004</v>
          </cell>
          <cell r="F57">
            <v>0.32811800000000002</v>
          </cell>
          <cell r="G57">
            <v>-3.5965400000000002E-2</v>
          </cell>
        </row>
        <row r="58">
          <cell r="B58">
            <v>34881</v>
          </cell>
          <cell r="C58">
            <v>110.41</v>
          </cell>
          <cell r="D58">
            <v>2575.64</v>
          </cell>
          <cell r="E58">
            <v>0.86543000000000003</v>
          </cell>
          <cell r="F58">
            <v>0.32811800000000002</v>
          </cell>
          <cell r="G58">
            <v>-3.5965400000000002E-2</v>
          </cell>
        </row>
        <row r="59">
          <cell r="B59">
            <v>34912</v>
          </cell>
          <cell r="C59">
            <v>112.44</v>
          </cell>
          <cell r="D59">
            <v>2613.89</v>
          </cell>
          <cell r="E59">
            <v>0.87192000000000003</v>
          </cell>
          <cell r="F59">
            <v>0.32811800000000002</v>
          </cell>
          <cell r="G59">
            <v>-3.5965400000000002E-2</v>
          </cell>
        </row>
        <row r="60">
          <cell r="B60">
            <v>34943</v>
          </cell>
          <cell r="C60">
            <v>114.52</v>
          </cell>
          <cell r="D60">
            <v>2654.98</v>
          </cell>
          <cell r="E60">
            <v>0.87705</v>
          </cell>
          <cell r="F60">
            <v>0.32811800000000002</v>
          </cell>
          <cell r="G60">
            <v>-3.5965400000000002E-2</v>
          </cell>
        </row>
        <row r="61">
          <cell r="B61">
            <v>34973</v>
          </cell>
          <cell r="C61">
            <v>116.63</v>
          </cell>
          <cell r="D61">
            <v>2729.18</v>
          </cell>
          <cell r="E61">
            <v>0.85965999999999998</v>
          </cell>
          <cell r="F61">
            <v>0.32811800000000002</v>
          </cell>
          <cell r="G61">
            <v>-3.5965400000000002E-2</v>
          </cell>
        </row>
        <row r="62">
          <cell r="B62">
            <v>35004</v>
          </cell>
          <cell r="C62">
            <v>116.6</v>
          </cell>
          <cell r="D62">
            <v>2894.02</v>
          </cell>
          <cell r="E62">
            <v>0.75178</v>
          </cell>
          <cell r="F62">
            <v>0.32811800000000002</v>
          </cell>
          <cell r="G62">
            <v>-3.5965400000000002E-2</v>
          </cell>
        </row>
        <row r="63">
          <cell r="B63">
            <v>35034</v>
          </cell>
          <cell r="C63">
            <v>119.05</v>
          </cell>
          <cell r="D63">
            <v>2924.5</v>
          </cell>
          <cell r="E63">
            <v>0.77146000000000003</v>
          </cell>
          <cell r="F63">
            <v>0.32811800000000002</v>
          </cell>
          <cell r="G63">
            <v>-3.5965400000000002E-2</v>
          </cell>
        </row>
        <row r="64">
          <cell r="B64">
            <v>35065</v>
          </cell>
          <cell r="C64">
            <v>121.66</v>
          </cell>
          <cell r="D64">
            <v>2957.82</v>
          </cell>
          <cell r="E64">
            <v>0.78991</v>
          </cell>
          <cell r="F64">
            <v>0.32811800000000002</v>
          </cell>
          <cell r="G64">
            <v>-3.5965400000000002E-2</v>
          </cell>
        </row>
        <row r="65">
          <cell r="B65">
            <v>35096</v>
          </cell>
          <cell r="C65">
            <v>124.32</v>
          </cell>
          <cell r="D65">
            <v>2976.89</v>
          </cell>
          <cell r="E65">
            <v>0.81733</v>
          </cell>
          <cell r="F65">
            <v>0.32811800000000002</v>
          </cell>
          <cell r="G65">
            <v>-3.5965400000000002E-2</v>
          </cell>
        </row>
        <row r="66">
          <cell r="B66">
            <v>35125</v>
          </cell>
          <cell r="C66">
            <v>127.04</v>
          </cell>
          <cell r="D66" t="str">
            <v>3.058.67</v>
          </cell>
          <cell r="E66">
            <v>0.80742999999999998</v>
          </cell>
          <cell r="F66">
            <v>0.32811800000000002</v>
          </cell>
          <cell r="G66">
            <v>-3.5965400000000002E-2</v>
          </cell>
        </row>
        <row r="67">
          <cell r="B67">
            <v>35156</v>
          </cell>
          <cell r="C67">
            <v>129.82</v>
          </cell>
          <cell r="D67">
            <v>3086.91</v>
          </cell>
          <cell r="E67">
            <v>0.83008999999999999</v>
          </cell>
          <cell r="F67">
            <v>0.32811800000000002</v>
          </cell>
          <cell r="G67">
            <v>-3.5965400000000002E-2</v>
          </cell>
        </row>
        <row r="68">
          <cell r="B68">
            <v>35186</v>
          </cell>
          <cell r="C68">
            <v>132.66</v>
          </cell>
          <cell r="D68">
            <v>3124.99</v>
          </cell>
          <cell r="E68">
            <v>0.84733999999999998</v>
          </cell>
          <cell r="F68">
            <v>0.32811800000000002</v>
          </cell>
          <cell r="G68">
            <v>-3.5965400000000002E-2</v>
          </cell>
        </row>
        <row r="69">
          <cell r="B69">
            <v>35217</v>
          </cell>
          <cell r="C69">
            <v>135.57</v>
          </cell>
          <cell r="D69">
            <v>3174.95</v>
          </cell>
          <cell r="E69">
            <v>0.85814999999999997</v>
          </cell>
          <cell r="F69">
            <v>0.32811800000000002</v>
          </cell>
          <cell r="G69">
            <v>-3.5965400000000002E-2</v>
          </cell>
        </row>
        <row r="70">
          <cell r="B70">
            <v>35247</v>
          </cell>
          <cell r="C70">
            <v>138.53</v>
          </cell>
          <cell r="D70">
            <v>3216.49</v>
          </cell>
          <cell r="E70">
            <v>0.87419999999999998</v>
          </cell>
          <cell r="F70">
            <v>0.32811800000000002</v>
          </cell>
          <cell r="G70">
            <v>-3.5965400000000002E-2</v>
          </cell>
        </row>
        <row r="71">
          <cell r="B71">
            <v>35278</v>
          </cell>
          <cell r="C71">
            <v>141.57</v>
          </cell>
          <cell r="D71">
            <v>3276.29</v>
          </cell>
          <cell r="E71">
            <v>0.88036999999999999</v>
          </cell>
          <cell r="F71">
            <v>0.32811800000000002</v>
          </cell>
          <cell r="G71">
            <v>-3.5965400000000002E-2</v>
          </cell>
        </row>
        <row r="72">
          <cell r="B72">
            <v>35309</v>
          </cell>
          <cell r="C72">
            <v>144.66</v>
          </cell>
          <cell r="D72">
            <v>3305.15</v>
          </cell>
          <cell r="E72">
            <v>0.90471000000000001</v>
          </cell>
          <cell r="F72">
            <v>0.32811800000000002</v>
          </cell>
          <cell r="G72">
            <v>-3.5965400000000002E-2</v>
          </cell>
        </row>
        <row r="73">
          <cell r="B73">
            <v>35339</v>
          </cell>
          <cell r="C73">
            <v>147.83000000000001</v>
          </cell>
          <cell r="D73">
            <v>3328.02</v>
          </cell>
          <cell r="E73">
            <v>0.93300000000000005</v>
          </cell>
          <cell r="F73">
            <v>0.32811800000000002</v>
          </cell>
          <cell r="G73">
            <v>-3.5965400000000002E-2</v>
          </cell>
        </row>
        <row r="74">
          <cell r="B74">
            <v>35370</v>
          </cell>
          <cell r="C74">
            <v>147.1</v>
          </cell>
          <cell r="D74">
            <v>3517.42</v>
          </cell>
          <cell r="E74">
            <v>0.81988000000000005</v>
          </cell>
          <cell r="F74">
            <v>0.32811800000000002</v>
          </cell>
          <cell r="G74">
            <v>-3.5965400000000002E-2</v>
          </cell>
        </row>
        <row r="75">
          <cell r="B75">
            <v>35400</v>
          </cell>
          <cell r="C75">
            <v>150.77000000000001</v>
          </cell>
          <cell r="D75">
            <v>3631.74</v>
          </cell>
          <cell r="E75">
            <v>0.80657000000000001</v>
          </cell>
          <cell r="F75">
            <v>0.32811800000000002</v>
          </cell>
          <cell r="G75">
            <v>-3.5965400000000002E-2</v>
          </cell>
        </row>
        <row r="76">
          <cell r="B76">
            <v>35431</v>
          </cell>
          <cell r="C76">
            <v>154.52000000000001</v>
          </cell>
          <cell r="D76">
            <v>3702.06</v>
          </cell>
          <cell r="E76">
            <v>0.81633999999999995</v>
          </cell>
          <cell r="F76">
            <v>0.32811800000000002</v>
          </cell>
          <cell r="G76">
            <v>-3.5965400000000002E-2</v>
          </cell>
        </row>
        <row r="77">
          <cell r="B77">
            <v>35432</v>
          </cell>
          <cell r="C77">
            <v>154.52000000000001</v>
          </cell>
          <cell r="D77">
            <v>3702.06</v>
          </cell>
          <cell r="E77">
            <v>0.81633999999999995</v>
          </cell>
          <cell r="F77">
            <v>0.32811800000000002</v>
          </cell>
          <cell r="G77">
            <v>-3.5965400000000002E-2</v>
          </cell>
        </row>
        <row r="78">
          <cell r="B78">
            <v>35433</v>
          </cell>
          <cell r="C78">
            <v>154.52000000000001</v>
          </cell>
          <cell r="D78">
            <v>3702.06</v>
          </cell>
          <cell r="E78">
            <v>0.81633999999999995</v>
          </cell>
          <cell r="F78">
            <v>0.32811800000000002</v>
          </cell>
          <cell r="G78">
            <v>-3.5965400000000002E-2</v>
          </cell>
        </row>
        <row r="79">
          <cell r="B79">
            <v>35434</v>
          </cell>
          <cell r="C79">
            <v>154.52000000000001</v>
          </cell>
          <cell r="D79">
            <v>3702.06</v>
          </cell>
          <cell r="E79">
            <v>0.81633999999999995</v>
          </cell>
          <cell r="F79">
            <v>0.32811800000000002</v>
          </cell>
          <cell r="G79">
            <v>-3.5965400000000002E-2</v>
          </cell>
        </row>
        <row r="80">
          <cell r="B80">
            <v>35435</v>
          </cell>
          <cell r="C80">
            <v>154.52000000000001</v>
          </cell>
          <cell r="D80">
            <v>3702.06</v>
          </cell>
          <cell r="E80">
            <v>0.81633999999999995</v>
          </cell>
          <cell r="F80">
            <v>0.32811800000000002</v>
          </cell>
          <cell r="G80">
            <v>-3.5965400000000002E-2</v>
          </cell>
        </row>
        <row r="81">
          <cell r="B81">
            <v>35436</v>
          </cell>
          <cell r="C81">
            <v>154.52000000000001</v>
          </cell>
          <cell r="D81">
            <v>3702.06</v>
          </cell>
          <cell r="E81">
            <v>0.81633999999999995</v>
          </cell>
          <cell r="F81">
            <v>0.32811800000000002</v>
          </cell>
          <cell r="G81">
            <v>-3.5965400000000002E-2</v>
          </cell>
        </row>
        <row r="82">
          <cell r="B82">
            <v>35437</v>
          </cell>
          <cell r="C82">
            <v>154.52000000000001</v>
          </cell>
          <cell r="D82">
            <v>3702.06</v>
          </cell>
          <cell r="E82">
            <v>0.81633999999999995</v>
          </cell>
          <cell r="F82">
            <v>0.32811800000000002</v>
          </cell>
          <cell r="G82">
            <v>-3.5965400000000002E-2</v>
          </cell>
        </row>
        <row r="83">
          <cell r="B83">
            <v>35438</v>
          </cell>
          <cell r="C83">
            <v>154.52000000000001</v>
          </cell>
          <cell r="D83">
            <v>3702.06</v>
          </cell>
          <cell r="E83">
            <v>0.81633999999999995</v>
          </cell>
          <cell r="F83">
            <v>0.32811800000000002</v>
          </cell>
          <cell r="G83">
            <v>-3.5965400000000002E-2</v>
          </cell>
        </row>
        <row r="84">
          <cell r="B84">
            <v>35439</v>
          </cell>
          <cell r="C84">
            <v>154.52000000000001</v>
          </cell>
          <cell r="D84">
            <v>3702.06</v>
          </cell>
          <cell r="E84">
            <v>0.81633999999999995</v>
          </cell>
          <cell r="F84">
            <v>0.32811800000000002</v>
          </cell>
          <cell r="G84">
            <v>-3.5965400000000002E-2</v>
          </cell>
        </row>
        <row r="85">
          <cell r="B85">
            <v>35440</v>
          </cell>
          <cell r="C85">
            <v>154.52000000000001</v>
          </cell>
          <cell r="D85">
            <v>3702.06</v>
          </cell>
          <cell r="E85">
            <v>0.81633999999999995</v>
          </cell>
          <cell r="F85">
            <v>0.32811800000000002</v>
          </cell>
          <cell r="G85">
            <v>-3.5965400000000002E-2</v>
          </cell>
        </row>
        <row r="86">
          <cell r="B86">
            <v>35441</v>
          </cell>
          <cell r="C86">
            <v>154.52000000000001</v>
          </cell>
          <cell r="D86">
            <v>3702.06</v>
          </cell>
          <cell r="E86">
            <v>0.81633999999999995</v>
          </cell>
          <cell r="F86">
            <v>0.32811800000000002</v>
          </cell>
          <cell r="G86">
            <v>-3.5965400000000002E-2</v>
          </cell>
        </row>
        <row r="87">
          <cell r="B87">
            <v>35442</v>
          </cell>
          <cell r="C87">
            <v>154.52000000000001</v>
          </cell>
          <cell r="D87">
            <v>3702.06</v>
          </cell>
          <cell r="E87">
            <v>0.81633999999999995</v>
          </cell>
          <cell r="F87">
            <v>0.32811800000000002</v>
          </cell>
          <cell r="G87">
            <v>-3.5965400000000002E-2</v>
          </cell>
        </row>
        <row r="88">
          <cell r="B88">
            <v>35443</v>
          </cell>
          <cell r="C88">
            <v>154.52000000000001</v>
          </cell>
          <cell r="D88">
            <v>3702.06</v>
          </cell>
          <cell r="E88">
            <v>0.81633999999999995</v>
          </cell>
          <cell r="F88">
            <v>0.32811800000000002</v>
          </cell>
          <cell r="G88">
            <v>-3.5965400000000002E-2</v>
          </cell>
        </row>
        <row r="89">
          <cell r="B89">
            <v>35444</v>
          </cell>
          <cell r="C89">
            <v>154.52000000000001</v>
          </cell>
          <cell r="D89">
            <v>3702.06</v>
          </cell>
          <cell r="E89">
            <v>0.81633999999999995</v>
          </cell>
          <cell r="F89">
            <v>0.32811800000000002</v>
          </cell>
          <cell r="G89">
            <v>-3.5965400000000002E-2</v>
          </cell>
        </row>
        <row r="90">
          <cell r="B90">
            <v>35445</v>
          </cell>
          <cell r="C90">
            <v>154.52000000000001</v>
          </cell>
          <cell r="D90">
            <v>3702.06</v>
          </cell>
          <cell r="E90">
            <v>0.81633999999999995</v>
          </cell>
          <cell r="F90">
            <v>0.32811800000000002</v>
          </cell>
          <cell r="G90">
            <v>-3.5965400000000002E-2</v>
          </cell>
        </row>
        <row r="91">
          <cell r="B91">
            <v>35446</v>
          </cell>
          <cell r="C91">
            <v>154.52000000000001</v>
          </cell>
          <cell r="D91">
            <v>3702.06</v>
          </cell>
          <cell r="E91">
            <v>0.81633999999999995</v>
          </cell>
          <cell r="F91">
            <v>0.32811800000000002</v>
          </cell>
          <cell r="G91">
            <v>-3.5965400000000002E-2</v>
          </cell>
        </row>
        <row r="92">
          <cell r="B92">
            <v>35447</v>
          </cell>
          <cell r="C92">
            <v>154.52000000000001</v>
          </cell>
          <cell r="D92">
            <v>3702.06</v>
          </cell>
          <cell r="E92">
            <v>0.81633999999999995</v>
          </cell>
          <cell r="F92">
            <v>0.32811800000000002</v>
          </cell>
          <cell r="G92">
            <v>-3.5965400000000002E-2</v>
          </cell>
        </row>
        <row r="93">
          <cell r="B93">
            <v>35448</v>
          </cell>
          <cell r="C93">
            <v>154.52000000000001</v>
          </cell>
          <cell r="D93">
            <v>3702.06</v>
          </cell>
          <cell r="E93">
            <v>0.81633999999999995</v>
          </cell>
          <cell r="F93">
            <v>0.32811800000000002</v>
          </cell>
          <cell r="G93">
            <v>-3.5965400000000002E-2</v>
          </cell>
        </row>
        <row r="94">
          <cell r="B94">
            <v>35449</v>
          </cell>
          <cell r="C94">
            <v>154.52000000000001</v>
          </cell>
          <cell r="D94">
            <v>3702.06</v>
          </cell>
          <cell r="E94">
            <v>0.81633999999999995</v>
          </cell>
          <cell r="F94">
            <v>0.32811800000000002</v>
          </cell>
          <cell r="G94">
            <v>-3.5965400000000002E-2</v>
          </cell>
        </row>
        <row r="95">
          <cell r="B95">
            <v>35450</v>
          </cell>
          <cell r="C95">
            <v>154.52000000000001</v>
          </cell>
          <cell r="D95">
            <v>3702.06</v>
          </cell>
          <cell r="E95">
            <v>0.81633999999999995</v>
          </cell>
          <cell r="F95">
            <v>0.32811800000000002</v>
          </cell>
          <cell r="G95">
            <v>-3.5965400000000002E-2</v>
          </cell>
        </row>
        <row r="96">
          <cell r="B96">
            <v>35451</v>
          </cell>
          <cell r="C96">
            <v>154.52000000000001</v>
          </cell>
          <cell r="D96">
            <v>3702.06</v>
          </cell>
          <cell r="E96">
            <v>0.81633999999999995</v>
          </cell>
          <cell r="F96">
            <v>0.32811800000000002</v>
          </cell>
          <cell r="G96">
            <v>-3.5965400000000002E-2</v>
          </cell>
        </row>
        <row r="97">
          <cell r="B97">
            <v>35452</v>
          </cell>
          <cell r="C97">
            <v>154.52000000000001</v>
          </cell>
          <cell r="D97">
            <v>3702.06</v>
          </cell>
          <cell r="E97">
            <v>0.81633999999999995</v>
          </cell>
          <cell r="F97">
            <v>0.32811800000000002</v>
          </cell>
          <cell r="G97">
            <v>-3.5965400000000002E-2</v>
          </cell>
        </row>
        <row r="98">
          <cell r="B98">
            <v>35453</v>
          </cell>
          <cell r="C98">
            <v>154.52000000000001</v>
          </cell>
          <cell r="D98">
            <v>3702.06</v>
          </cell>
          <cell r="E98">
            <v>0.81633999999999995</v>
          </cell>
          <cell r="F98">
            <v>0.32811800000000002</v>
          </cell>
          <cell r="G98">
            <v>-3.5965400000000002E-2</v>
          </cell>
        </row>
        <row r="99">
          <cell r="B99">
            <v>35454</v>
          </cell>
          <cell r="C99">
            <v>154.52000000000001</v>
          </cell>
          <cell r="D99">
            <v>3702.06</v>
          </cell>
          <cell r="E99">
            <v>0.81633999999999995</v>
          </cell>
          <cell r="F99">
            <v>0.32811800000000002</v>
          </cell>
          <cell r="G99">
            <v>-3.5965400000000002E-2</v>
          </cell>
        </row>
        <row r="100">
          <cell r="B100">
            <v>35455</v>
          </cell>
          <cell r="C100">
            <v>154.52000000000001</v>
          </cell>
          <cell r="D100">
            <v>3702.06</v>
          </cell>
          <cell r="E100">
            <v>0.81633999999999995</v>
          </cell>
          <cell r="F100">
            <v>0.32811800000000002</v>
          </cell>
          <cell r="G100">
            <v>-3.5965400000000002E-2</v>
          </cell>
        </row>
        <row r="101">
          <cell r="B101">
            <v>35456</v>
          </cell>
          <cell r="C101">
            <v>154.52000000000001</v>
          </cell>
          <cell r="D101">
            <v>3702.06</v>
          </cell>
          <cell r="E101">
            <v>0.81633999999999995</v>
          </cell>
          <cell r="F101">
            <v>0.32811800000000002</v>
          </cell>
          <cell r="G101">
            <v>-3.5965400000000002E-2</v>
          </cell>
        </row>
        <row r="102">
          <cell r="B102">
            <v>35457</v>
          </cell>
          <cell r="C102">
            <v>154.52000000000001</v>
          </cell>
          <cell r="D102">
            <v>3702.06</v>
          </cell>
          <cell r="E102">
            <v>0.81633999999999995</v>
          </cell>
          <cell r="F102">
            <v>0.32811800000000002</v>
          </cell>
          <cell r="G102">
            <v>-3.5965400000000002E-2</v>
          </cell>
        </row>
        <row r="103">
          <cell r="B103">
            <v>35458</v>
          </cell>
          <cell r="C103">
            <v>154.52000000000001</v>
          </cell>
          <cell r="D103">
            <v>3702.06</v>
          </cell>
          <cell r="E103">
            <v>0.81633999999999995</v>
          </cell>
          <cell r="F103">
            <v>0.32811800000000002</v>
          </cell>
          <cell r="G103">
            <v>-3.5965400000000002E-2</v>
          </cell>
        </row>
        <row r="104">
          <cell r="B104">
            <v>35459</v>
          </cell>
          <cell r="C104">
            <v>154.52000000000001</v>
          </cell>
          <cell r="D104">
            <v>3702.06</v>
          </cell>
          <cell r="E104">
            <v>0.81633999999999995</v>
          </cell>
          <cell r="F104">
            <v>0.32811800000000002</v>
          </cell>
          <cell r="G104">
            <v>-3.5965400000000002E-2</v>
          </cell>
        </row>
        <row r="105">
          <cell r="B105">
            <v>35460</v>
          </cell>
          <cell r="C105">
            <v>154.52000000000001</v>
          </cell>
          <cell r="D105">
            <v>3702.06</v>
          </cell>
          <cell r="E105">
            <v>0.81633999999999995</v>
          </cell>
          <cell r="F105">
            <v>0.32811800000000002</v>
          </cell>
          <cell r="G105">
            <v>-3.5965400000000002E-2</v>
          </cell>
        </row>
        <row r="106">
          <cell r="B106">
            <v>35461</v>
          </cell>
          <cell r="C106">
            <v>154.52000000000001</v>
          </cell>
          <cell r="D106">
            <v>3702.06</v>
          </cell>
          <cell r="E106">
            <v>0.81633999999999995</v>
          </cell>
          <cell r="F106">
            <v>0.32811800000000002</v>
          </cell>
          <cell r="G106">
            <v>-3.5965400000000002E-2</v>
          </cell>
        </row>
        <row r="107">
          <cell r="B107">
            <v>35462</v>
          </cell>
          <cell r="C107">
            <v>158.38</v>
          </cell>
          <cell r="D107">
            <v>3756.79</v>
          </cell>
          <cell r="E107">
            <v>0.83459000000000005</v>
          </cell>
          <cell r="F107">
            <v>0.32811800000000002</v>
          </cell>
          <cell r="G107">
            <v>-3.5965400000000002E-2</v>
          </cell>
        </row>
        <row r="108">
          <cell r="B108">
            <v>35463</v>
          </cell>
          <cell r="C108">
            <v>158.38</v>
          </cell>
          <cell r="D108">
            <v>3756.79</v>
          </cell>
          <cell r="E108">
            <v>0.83459000000000005</v>
          </cell>
          <cell r="F108">
            <v>0.32811800000000002</v>
          </cell>
          <cell r="G108">
            <v>-3.5965400000000002E-2</v>
          </cell>
        </row>
        <row r="109">
          <cell r="B109">
            <v>35464</v>
          </cell>
          <cell r="C109">
            <v>158.38</v>
          </cell>
          <cell r="D109">
            <v>3756.79</v>
          </cell>
          <cell r="E109">
            <v>0.83459000000000005</v>
          </cell>
          <cell r="F109">
            <v>0.32811800000000002</v>
          </cell>
          <cell r="G109">
            <v>-3.5965400000000002E-2</v>
          </cell>
        </row>
        <row r="110">
          <cell r="B110">
            <v>35465</v>
          </cell>
          <cell r="C110">
            <v>158.38</v>
          </cell>
          <cell r="D110">
            <v>3756.79</v>
          </cell>
          <cell r="E110">
            <v>0.83459000000000005</v>
          </cell>
          <cell r="F110">
            <v>0.32811800000000002</v>
          </cell>
          <cell r="G110">
            <v>-3.5965400000000002E-2</v>
          </cell>
        </row>
        <row r="111">
          <cell r="B111">
            <v>35466</v>
          </cell>
          <cell r="C111">
            <v>158.38</v>
          </cell>
          <cell r="D111">
            <v>3756.79</v>
          </cell>
          <cell r="E111">
            <v>0.83459000000000005</v>
          </cell>
          <cell r="F111">
            <v>0.32811800000000002</v>
          </cell>
          <cell r="G111">
            <v>-3.5965400000000002E-2</v>
          </cell>
        </row>
        <row r="112">
          <cell r="B112">
            <v>35467</v>
          </cell>
          <cell r="C112">
            <v>158.38</v>
          </cell>
          <cell r="D112">
            <v>3756.79</v>
          </cell>
          <cell r="E112">
            <v>0.83459000000000005</v>
          </cell>
          <cell r="F112">
            <v>0.32811800000000002</v>
          </cell>
          <cell r="G112">
            <v>-3.5965400000000002E-2</v>
          </cell>
        </row>
        <row r="113">
          <cell r="B113">
            <v>35468</v>
          </cell>
          <cell r="C113">
            <v>158.38</v>
          </cell>
          <cell r="D113">
            <v>3756.79</v>
          </cell>
          <cell r="E113">
            <v>0.83459000000000005</v>
          </cell>
          <cell r="F113">
            <v>0.32811800000000002</v>
          </cell>
          <cell r="G113">
            <v>-3.5965400000000002E-2</v>
          </cell>
        </row>
        <row r="114">
          <cell r="B114">
            <v>35469</v>
          </cell>
          <cell r="C114">
            <v>158.38</v>
          </cell>
          <cell r="D114">
            <v>3756.79</v>
          </cell>
          <cell r="E114">
            <v>0.83459000000000005</v>
          </cell>
          <cell r="F114">
            <v>0.32811800000000002</v>
          </cell>
          <cell r="G114">
            <v>-3.5965400000000002E-2</v>
          </cell>
        </row>
        <row r="115">
          <cell r="B115">
            <v>35470</v>
          </cell>
          <cell r="C115">
            <v>158.38</v>
          </cell>
          <cell r="D115">
            <v>3756.79</v>
          </cell>
          <cell r="E115">
            <v>0.83459000000000005</v>
          </cell>
          <cell r="F115">
            <v>0.32811800000000002</v>
          </cell>
          <cell r="G115">
            <v>-3.5965400000000002E-2</v>
          </cell>
        </row>
        <row r="116">
          <cell r="B116">
            <v>35471</v>
          </cell>
          <cell r="C116">
            <v>158.38</v>
          </cell>
          <cell r="D116">
            <v>3756.79</v>
          </cell>
          <cell r="E116">
            <v>0.83459000000000005</v>
          </cell>
          <cell r="F116">
            <v>0.32811800000000002</v>
          </cell>
          <cell r="G116">
            <v>-3.5965400000000002E-2</v>
          </cell>
        </row>
        <row r="117">
          <cell r="B117">
            <v>35472</v>
          </cell>
          <cell r="C117">
            <v>158.38</v>
          </cell>
          <cell r="D117">
            <v>3756.79</v>
          </cell>
          <cell r="E117">
            <v>0.83459000000000005</v>
          </cell>
          <cell r="F117">
            <v>0.32811800000000002</v>
          </cell>
          <cell r="G117">
            <v>-3.5965400000000002E-2</v>
          </cell>
        </row>
        <row r="118">
          <cell r="B118">
            <v>35473</v>
          </cell>
          <cell r="C118">
            <v>158.38</v>
          </cell>
          <cell r="D118">
            <v>3756.79</v>
          </cell>
          <cell r="E118">
            <v>0.83459000000000005</v>
          </cell>
          <cell r="F118">
            <v>0.32811800000000002</v>
          </cell>
          <cell r="G118">
            <v>-3.5965400000000002E-2</v>
          </cell>
        </row>
        <row r="119">
          <cell r="B119">
            <v>35474</v>
          </cell>
          <cell r="C119">
            <v>158.38</v>
          </cell>
          <cell r="D119">
            <v>3756.79</v>
          </cell>
          <cell r="E119">
            <v>0.83459000000000005</v>
          </cell>
          <cell r="F119">
            <v>0.32811800000000002</v>
          </cell>
          <cell r="G119">
            <v>-3.5965400000000002E-2</v>
          </cell>
        </row>
        <row r="120">
          <cell r="B120">
            <v>35475</v>
          </cell>
          <cell r="C120">
            <v>158.38</v>
          </cell>
          <cell r="D120">
            <v>3756.79</v>
          </cell>
          <cell r="E120">
            <v>0.83459000000000005</v>
          </cell>
          <cell r="F120">
            <v>0.32811800000000002</v>
          </cell>
          <cell r="G120">
            <v>-3.5965400000000002E-2</v>
          </cell>
        </row>
        <row r="121">
          <cell r="B121">
            <v>35476</v>
          </cell>
          <cell r="C121">
            <v>158.38</v>
          </cell>
          <cell r="D121">
            <v>3756.79</v>
          </cell>
          <cell r="E121">
            <v>0.83459000000000005</v>
          </cell>
          <cell r="F121">
            <v>0.32811800000000002</v>
          </cell>
          <cell r="G121">
            <v>-3.5965400000000002E-2</v>
          </cell>
        </row>
        <row r="122">
          <cell r="B122">
            <v>35477</v>
          </cell>
          <cell r="C122">
            <v>158.38</v>
          </cell>
          <cell r="D122">
            <v>3756.79</v>
          </cell>
          <cell r="E122">
            <v>0.83459000000000005</v>
          </cell>
          <cell r="F122">
            <v>0.32811800000000002</v>
          </cell>
          <cell r="G122">
            <v>-3.5965400000000002E-2</v>
          </cell>
        </row>
        <row r="123">
          <cell r="B123">
            <v>35478</v>
          </cell>
          <cell r="C123">
            <v>158.38</v>
          </cell>
          <cell r="D123">
            <v>3756.79</v>
          </cell>
          <cell r="E123">
            <v>0.83459000000000005</v>
          </cell>
          <cell r="F123">
            <v>0.32811800000000002</v>
          </cell>
          <cell r="G123">
            <v>-3.5965400000000002E-2</v>
          </cell>
        </row>
        <row r="124">
          <cell r="B124">
            <v>35479</v>
          </cell>
          <cell r="C124">
            <v>158.38</v>
          </cell>
          <cell r="D124">
            <v>3756.79</v>
          </cell>
          <cell r="E124">
            <v>0.83459000000000005</v>
          </cell>
          <cell r="F124">
            <v>0.32811800000000002</v>
          </cell>
          <cell r="G124">
            <v>-3.5965400000000002E-2</v>
          </cell>
        </row>
        <row r="125">
          <cell r="B125">
            <v>35480</v>
          </cell>
          <cell r="C125">
            <v>158.38</v>
          </cell>
          <cell r="D125">
            <v>3756.79</v>
          </cell>
          <cell r="E125">
            <v>0.83459000000000005</v>
          </cell>
          <cell r="F125">
            <v>0.32811800000000002</v>
          </cell>
          <cell r="G125">
            <v>-3.5965400000000002E-2</v>
          </cell>
        </row>
        <row r="126">
          <cell r="B126">
            <v>35481</v>
          </cell>
          <cell r="C126">
            <v>158.38</v>
          </cell>
          <cell r="D126">
            <v>3756.79</v>
          </cell>
          <cell r="E126">
            <v>0.83459000000000005</v>
          </cell>
          <cell r="F126">
            <v>0.32811800000000002</v>
          </cell>
          <cell r="G126">
            <v>-3.5965400000000002E-2</v>
          </cell>
        </row>
        <row r="127">
          <cell r="B127">
            <v>35482</v>
          </cell>
          <cell r="C127">
            <v>158.38</v>
          </cell>
          <cell r="D127">
            <v>3756.79</v>
          </cell>
          <cell r="E127">
            <v>0.83459000000000005</v>
          </cell>
          <cell r="F127">
            <v>0.32811800000000002</v>
          </cell>
          <cell r="G127">
            <v>-3.5965400000000002E-2</v>
          </cell>
        </row>
        <row r="128">
          <cell r="B128">
            <v>35483</v>
          </cell>
          <cell r="C128">
            <v>158.38</v>
          </cell>
          <cell r="D128">
            <v>3756.79</v>
          </cell>
          <cell r="E128">
            <v>0.83459000000000005</v>
          </cell>
          <cell r="F128">
            <v>0.32811800000000002</v>
          </cell>
          <cell r="G128">
            <v>-3.5965400000000002E-2</v>
          </cell>
        </row>
        <row r="129">
          <cell r="B129">
            <v>35484</v>
          </cell>
          <cell r="C129">
            <v>158.38</v>
          </cell>
          <cell r="D129">
            <v>3756.79</v>
          </cell>
          <cell r="E129">
            <v>0.83459000000000005</v>
          </cell>
          <cell r="F129">
            <v>0.32811800000000002</v>
          </cell>
          <cell r="G129">
            <v>-3.5965400000000002E-2</v>
          </cell>
        </row>
        <row r="130">
          <cell r="B130">
            <v>35485</v>
          </cell>
          <cell r="C130">
            <v>158.38</v>
          </cell>
          <cell r="D130">
            <v>3756.79</v>
          </cell>
          <cell r="E130">
            <v>0.83459000000000005</v>
          </cell>
          <cell r="F130">
            <v>0.32811800000000002</v>
          </cell>
          <cell r="G130">
            <v>-3.5965400000000002E-2</v>
          </cell>
        </row>
        <row r="131">
          <cell r="B131">
            <v>35486</v>
          </cell>
          <cell r="C131">
            <v>158.38</v>
          </cell>
          <cell r="D131">
            <v>3756.79</v>
          </cell>
          <cell r="E131">
            <v>0.83459000000000005</v>
          </cell>
          <cell r="F131">
            <v>0.32811800000000002</v>
          </cell>
          <cell r="G131">
            <v>-3.5965400000000002E-2</v>
          </cell>
        </row>
        <row r="132">
          <cell r="B132">
            <v>35487</v>
          </cell>
          <cell r="C132">
            <v>158.38</v>
          </cell>
          <cell r="D132">
            <v>3756.79</v>
          </cell>
          <cell r="E132">
            <v>0.83459000000000005</v>
          </cell>
          <cell r="F132">
            <v>0.32811800000000002</v>
          </cell>
          <cell r="G132">
            <v>-3.5965400000000002E-2</v>
          </cell>
        </row>
        <row r="133">
          <cell r="B133">
            <v>35488</v>
          </cell>
          <cell r="C133">
            <v>158.38</v>
          </cell>
          <cell r="D133">
            <v>3756.79</v>
          </cell>
          <cell r="E133">
            <v>0.83459000000000005</v>
          </cell>
          <cell r="F133">
            <v>0.32811800000000002</v>
          </cell>
          <cell r="G133">
            <v>-3.5965400000000002E-2</v>
          </cell>
        </row>
        <row r="134">
          <cell r="B134">
            <v>35489</v>
          </cell>
          <cell r="C134">
            <v>158.38</v>
          </cell>
          <cell r="D134">
            <v>3756.79</v>
          </cell>
          <cell r="E134">
            <v>0.83459000000000005</v>
          </cell>
          <cell r="F134">
            <v>0.32811800000000002</v>
          </cell>
          <cell r="G134">
            <v>-3.5965400000000002E-2</v>
          </cell>
        </row>
        <row r="135">
          <cell r="B135">
            <v>35490</v>
          </cell>
          <cell r="C135">
            <v>162.32</v>
          </cell>
          <cell r="D135">
            <v>3801.18</v>
          </cell>
          <cell r="E135">
            <v>0.85826999999999998</v>
          </cell>
          <cell r="F135">
            <v>0.32811800000000002</v>
          </cell>
          <cell r="G135">
            <v>-3.5965400000000002E-2</v>
          </cell>
        </row>
        <row r="136">
          <cell r="B136">
            <v>35491</v>
          </cell>
          <cell r="C136">
            <v>162.32</v>
          </cell>
          <cell r="D136">
            <v>3801.18</v>
          </cell>
          <cell r="E136">
            <v>0.85826999999999998</v>
          </cell>
          <cell r="F136">
            <v>0.32811800000000002</v>
          </cell>
          <cell r="G136">
            <v>-3.5965400000000002E-2</v>
          </cell>
        </row>
        <row r="137">
          <cell r="B137">
            <v>35492</v>
          </cell>
          <cell r="C137">
            <v>162.32</v>
          </cell>
          <cell r="D137">
            <v>3801.18</v>
          </cell>
          <cell r="E137">
            <v>0.85826999999999998</v>
          </cell>
          <cell r="F137">
            <v>0.32811800000000002</v>
          </cell>
          <cell r="G137">
            <v>-3.5965400000000002E-2</v>
          </cell>
        </row>
        <row r="138">
          <cell r="B138">
            <v>35493</v>
          </cell>
          <cell r="C138">
            <v>162.32</v>
          </cell>
          <cell r="D138">
            <v>3801.18</v>
          </cell>
          <cell r="E138">
            <v>0.85826999999999998</v>
          </cell>
          <cell r="F138">
            <v>0.32811800000000002</v>
          </cell>
          <cell r="G138">
            <v>-3.5965400000000002E-2</v>
          </cell>
        </row>
        <row r="139">
          <cell r="B139">
            <v>35494</v>
          </cell>
          <cell r="C139">
            <v>162.32</v>
          </cell>
          <cell r="D139">
            <v>3801.18</v>
          </cell>
          <cell r="E139">
            <v>0.85826999999999998</v>
          </cell>
          <cell r="F139">
            <v>0.32811800000000002</v>
          </cell>
          <cell r="G139">
            <v>-3.5965400000000002E-2</v>
          </cell>
        </row>
        <row r="140">
          <cell r="B140">
            <v>35495</v>
          </cell>
          <cell r="C140">
            <v>162.32</v>
          </cell>
          <cell r="D140">
            <v>3801.18</v>
          </cell>
          <cell r="E140">
            <v>0.85826999999999998</v>
          </cell>
          <cell r="F140">
            <v>0.32811800000000002</v>
          </cell>
          <cell r="G140">
            <v>-3.5965400000000002E-2</v>
          </cell>
        </row>
        <row r="141">
          <cell r="B141">
            <v>35496</v>
          </cell>
          <cell r="C141">
            <v>162.32</v>
          </cell>
          <cell r="D141">
            <v>3801.18</v>
          </cell>
          <cell r="E141">
            <v>0.85826999999999998</v>
          </cell>
          <cell r="F141">
            <v>0.32811800000000002</v>
          </cell>
          <cell r="G141">
            <v>-3.5965400000000002E-2</v>
          </cell>
        </row>
        <row r="142">
          <cell r="B142">
            <v>35497</v>
          </cell>
          <cell r="C142">
            <v>162.32</v>
          </cell>
          <cell r="D142">
            <v>3801.18</v>
          </cell>
          <cell r="E142">
            <v>0.85826999999999998</v>
          </cell>
          <cell r="F142">
            <v>0.32811800000000002</v>
          </cell>
          <cell r="G142">
            <v>-3.5965400000000002E-2</v>
          </cell>
        </row>
        <row r="143">
          <cell r="B143">
            <v>35498</v>
          </cell>
          <cell r="C143">
            <v>162.32</v>
          </cell>
          <cell r="D143">
            <v>3801.18</v>
          </cell>
          <cell r="E143">
            <v>0.85826999999999998</v>
          </cell>
          <cell r="F143">
            <v>0.32811800000000002</v>
          </cell>
          <cell r="G143">
            <v>-3.5965400000000002E-2</v>
          </cell>
        </row>
        <row r="144">
          <cell r="B144">
            <v>35499</v>
          </cell>
          <cell r="C144">
            <v>162.32</v>
          </cell>
          <cell r="D144">
            <v>3801.18</v>
          </cell>
          <cell r="E144">
            <v>0.85826999999999998</v>
          </cell>
          <cell r="F144">
            <v>0.32811800000000002</v>
          </cell>
          <cell r="G144">
            <v>-3.5965400000000002E-2</v>
          </cell>
        </row>
        <row r="145">
          <cell r="B145">
            <v>35500</v>
          </cell>
          <cell r="C145">
            <v>162.32</v>
          </cell>
          <cell r="D145">
            <v>3801.18</v>
          </cell>
          <cell r="E145">
            <v>0.85826999999999998</v>
          </cell>
          <cell r="F145">
            <v>0.32811800000000002</v>
          </cell>
          <cell r="G145">
            <v>-3.5965400000000002E-2</v>
          </cell>
        </row>
        <row r="146">
          <cell r="B146">
            <v>35501</v>
          </cell>
          <cell r="C146">
            <v>162.32</v>
          </cell>
          <cell r="D146">
            <v>3801.18</v>
          </cell>
          <cell r="E146">
            <v>0.85826999999999998</v>
          </cell>
          <cell r="F146">
            <v>0.32811800000000002</v>
          </cell>
          <cell r="G146">
            <v>-3.5965400000000002E-2</v>
          </cell>
        </row>
        <row r="147">
          <cell r="B147">
            <v>35502</v>
          </cell>
          <cell r="C147">
            <v>162.32</v>
          </cell>
          <cell r="D147">
            <v>3801.18</v>
          </cell>
          <cell r="E147">
            <v>0.85826999999999998</v>
          </cell>
          <cell r="F147">
            <v>0.32811800000000002</v>
          </cell>
          <cell r="G147">
            <v>-3.5965400000000002E-2</v>
          </cell>
        </row>
        <row r="148">
          <cell r="B148">
            <v>35503</v>
          </cell>
          <cell r="C148">
            <v>162.32</v>
          </cell>
          <cell r="D148">
            <v>3801.18</v>
          </cell>
          <cell r="E148">
            <v>0.85826999999999998</v>
          </cell>
          <cell r="F148">
            <v>0.32811800000000002</v>
          </cell>
          <cell r="G148">
            <v>-3.5965400000000002E-2</v>
          </cell>
        </row>
        <row r="149">
          <cell r="B149">
            <v>35504</v>
          </cell>
          <cell r="C149">
            <v>162.32</v>
          </cell>
          <cell r="D149">
            <v>3801.18</v>
          </cell>
          <cell r="E149">
            <v>0.85826999999999998</v>
          </cell>
          <cell r="F149">
            <v>0.32811800000000002</v>
          </cell>
          <cell r="G149">
            <v>-3.5965400000000002E-2</v>
          </cell>
        </row>
        <row r="150">
          <cell r="B150">
            <v>35505</v>
          </cell>
          <cell r="C150">
            <v>162.32</v>
          </cell>
          <cell r="D150">
            <v>3801.18</v>
          </cell>
          <cell r="E150">
            <v>0.85826999999999998</v>
          </cell>
          <cell r="F150">
            <v>0.32811800000000002</v>
          </cell>
          <cell r="G150">
            <v>-3.5965400000000002E-2</v>
          </cell>
        </row>
        <row r="151">
          <cell r="B151">
            <v>35506</v>
          </cell>
          <cell r="C151">
            <v>162.32</v>
          </cell>
          <cell r="D151">
            <v>3801.18</v>
          </cell>
          <cell r="E151">
            <v>0.85826999999999998</v>
          </cell>
          <cell r="F151">
            <v>0.32811800000000002</v>
          </cell>
          <cell r="G151">
            <v>-3.5965400000000002E-2</v>
          </cell>
        </row>
        <row r="152">
          <cell r="B152">
            <v>35507</v>
          </cell>
          <cell r="C152">
            <v>162.32</v>
          </cell>
          <cell r="D152">
            <v>3801.18</v>
          </cell>
          <cell r="E152">
            <v>0.85826999999999998</v>
          </cell>
          <cell r="F152">
            <v>0.32811800000000002</v>
          </cell>
          <cell r="G152">
            <v>-3.5965400000000002E-2</v>
          </cell>
        </row>
        <row r="153">
          <cell r="B153">
            <v>35508</v>
          </cell>
          <cell r="C153">
            <v>162.32</v>
          </cell>
          <cell r="D153">
            <v>3801.18</v>
          </cell>
          <cell r="E153">
            <v>0.85826999999999998</v>
          </cell>
          <cell r="F153">
            <v>0.32811800000000002</v>
          </cell>
          <cell r="G153">
            <v>-3.5965400000000002E-2</v>
          </cell>
        </row>
        <row r="154">
          <cell r="B154">
            <v>35509</v>
          </cell>
          <cell r="C154">
            <v>162.32</v>
          </cell>
          <cell r="D154">
            <v>3801.18</v>
          </cell>
          <cell r="E154">
            <v>0.85826999999999998</v>
          </cell>
          <cell r="F154">
            <v>0.32811800000000002</v>
          </cell>
          <cell r="G154">
            <v>-3.5965400000000002E-2</v>
          </cell>
        </row>
        <row r="155">
          <cell r="B155">
            <v>35510</v>
          </cell>
          <cell r="C155">
            <v>162.32</v>
          </cell>
          <cell r="D155">
            <v>3801.18</v>
          </cell>
          <cell r="E155">
            <v>0.85826999999999998</v>
          </cell>
          <cell r="F155">
            <v>0.32811800000000002</v>
          </cell>
          <cell r="G155">
            <v>-3.5965400000000002E-2</v>
          </cell>
        </row>
        <row r="156">
          <cell r="B156">
            <v>35511</v>
          </cell>
          <cell r="C156">
            <v>162.32</v>
          </cell>
          <cell r="D156">
            <v>3801.18</v>
          </cell>
          <cell r="E156">
            <v>0.85826999999999998</v>
          </cell>
          <cell r="F156">
            <v>0.32811800000000002</v>
          </cell>
          <cell r="G156">
            <v>-3.5965400000000002E-2</v>
          </cell>
        </row>
        <row r="157">
          <cell r="B157">
            <v>35512</v>
          </cell>
          <cell r="C157">
            <v>162.32</v>
          </cell>
          <cell r="D157">
            <v>3801.18</v>
          </cell>
          <cell r="E157">
            <v>0.85826999999999998</v>
          </cell>
          <cell r="F157">
            <v>0.32811800000000002</v>
          </cell>
          <cell r="G157">
            <v>-3.5965400000000002E-2</v>
          </cell>
        </row>
        <row r="158">
          <cell r="B158">
            <v>35513</v>
          </cell>
          <cell r="C158">
            <v>162.32</v>
          </cell>
          <cell r="D158">
            <v>3801.18</v>
          </cell>
          <cell r="E158">
            <v>0.85826999999999998</v>
          </cell>
          <cell r="F158">
            <v>0.32811800000000002</v>
          </cell>
          <cell r="G158">
            <v>-3.5965400000000002E-2</v>
          </cell>
        </row>
        <row r="159">
          <cell r="B159">
            <v>35514</v>
          </cell>
          <cell r="C159">
            <v>162.32</v>
          </cell>
          <cell r="D159">
            <v>3801.18</v>
          </cell>
          <cell r="E159">
            <v>0.85826999999999998</v>
          </cell>
          <cell r="F159">
            <v>0.32811800000000002</v>
          </cell>
          <cell r="G159">
            <v>-3.5965400000000002E-2</v>
          </cell>
        </row>
        <row r="160">
          <cell r="B160">
            <v>35515</v>
          </cell>
          <cell r="C160">
            <v>162.32</v>
          </cell>
          <cell r="D160">
            <v>3801.18</v>
          </cell>
          <cell r="E160">
            <v>0.85826999999999998</v>
          </cell>
          <cell r="F160">
            <v>0.32811800000000002</v>
          </cell>
          <cell r="G160">
            <v>-3.5965400000000002E-2</v>
          </cell>
        </row>
        <row r="161">
          <cell r="B161">
            <v>35516</v>
          </cell>
          <cell r="C161">
            <v>162.32</v>
          </cell>
          <cell r="D161">
            <v>3801.18</v>
          </cell>
          <cell r="E161">
            <v>0.85826999999999998</v>
          </cell>
          <cell r="F161">
            <v>0.32811800000000002</v>
          </cell>
          <cell r="G161">
            <v>-3.5965400000000002E-2</v>
          </cell>
        </row>
        <row r="162">
          <cell r="B162">
            <v>35517</v>
          </cell>
          <cell r="C162">
            <v>162.32</v>
          </cell>
          <cell r="D162">
            <v>3801.18</v>
          </cell>
          <cell r="E162">
            <v>0.85826999999999998</v>
          </cell>
          <cell r="F162">
            <v>0.32811800000000002</v>
          </cell>
          <cell r="G162">
            <v>-3.5965400000000002E-2</v>
          </cell>
        </row>
        <row r="163">
          <cell r="B163">
            <v>35518</v>
          </cell>
          <cell r="C163">
            <v>162.32</v>
          </cell>
          <cell r="D163">
            <v>3801.18</v>
          </cell>
          <cell r="E163">
            <v>0.85826999999999998</v>
          </cell>
          <cell r="F163">
            <v>0.32811800000000002</v>
          </cell>
          <cell r="G163">
            <v>-3.5965400000000002E-2</v>
          </cell>
        </row>
        <row r="164">
          <cell r="B164">
            <v>35519</v>
          </cell>
          <cell r="C164">
            <v>162.32</v>
          </cell>
          <cell r="D164">
            <v>3801.18</v>
          </cell>
          <cell r="E164">
            <v>0.85826999999999998</v>
          </cell>
          <cell r="F164">
            <v>0.32811800000000002</v>
          </cell>
          <cell r="G164">
            <v>-3.5965400000000002E-2</v>
          </cell>
        </row>
        <row r="165">
          <cell r="B165">
            <v>35520</v>
          </cell>
          <cell r="C165">
            <v>162.32</v>
          </cell>
          <cell r="D165">
            <v>3801.18</v>
          </cell>
          <cell r="E165">
            <v>0.85826999999999998</v>
          </cell>
          <cell r="F165">
            <v>0.32811800000000002</v>
          </cell>
          <cell r="G165">
            <v>-3.5965400000000002E-2</v>
          </cell>
        </row>
        <row r="166">
          <cell r="B166">
            <v>35521</v>
          </cell>
          <cell r="C166">
            <v>166.37</v>
          </cell>
          <cell r="D166">
            <v>3869.19</v>
          </cell>
          <cell r="E166">
            <v>0.87114999999999998</v>
          </cell>
          <cell r="F166">
            <v>0.32811800000000002</v>
          </cell>
          <cell r="G166">
            <v>-3.5965400000000002E-2</v>
          </cell>
        </row>
        <row r="167">
          <cell r="B167">
            <v>35522</v>
          </cell>
          <cell r="C167">
            <v>166.37</v>
          </cell>
          <cell r="D167">
            <v>3869.19</v>
          </cell>
          <cell r="E167">
            <v>0.87114999999999998</v>
          </cell>
          <cell r="F167">
            <v>0.32811800000000002</v>
          </cell>
          <cell r="G167">
            <v>-3.5965400000000002E-2</v>
          </cell>
        </row>
        <row r="168">
          <cell r="B168">
            <v>35523</v>
          </cell>
          <cell r="C168">
            <v>166.37</v>
          </cell>
          <cell r="D168">
            <v>3869.19</v>
          </cell>
          <cell r="E168">
            <v>0.87114999999999998</v>
          </cell>
          <cell r="F168">
            <v>0.32811800000000002</v>
          </cell>
          <cell r="G168">
            <v>-3.5965400000000002E-2</v>
          </cell>
        </row>
        <row r="169">
          <cell r="B169">
            <v>35524</v>
          </cell>
          <cell r="C169">
            <v>166.37</v>
          </cell>
          <cell r="D169">
            <v>3869.19</v>
          </cell>
          <cell r="E169">
            <v>0.87114999999999998</v>
          </cell>
          <cell r="F169">
            <v>0.32811800000000002</v>
          </cell>
          <cell r="G169">
            <v>-3.5965400000000002E-2</v>
          </cell>
        </row>
        <row r="170">
          <cell r="B170">
            <v>35525</v>
          </cell>
          <cell r="C170">
            <v>166.37</v>
          </cell>
          <cell r="D170">
            <v>3869.19</v>
          </cell>
          <cell r="E170">
            <v>0.87114999999999998</v>
          </cell>
          <cell r="F170">
            <v>0.32811800000000002</v>
          </cell>
          <cell r="G170">
            <v>-3.5965400000000002E-2</v>
          </cell>
        </row>
        <row r="171">
          <cell r="B171">
            <v>35526</v>
          </cell>
          <cell r="C171">
            <v>166.37</v>
          </cell>
          <cell r="D171">
            <v>3869.19</v>
          </cell>
          <cell r="E171">
            <v>0.87114999999999998</v>
          </cell>
          <cell r="F171">
            <v>0.32811800000000002</v>
          </cell>
          <cell r="G171">
            <v>-3.5965400000000002E-2</v>
          </cell>
        </row>
        <row r="172">
          <cell r="B172">
            <v>35527</v>
          </cell>
          <cell r="C172">
            <v>166.37</v>
          </cell>
          <cell r="D172">
            <v>3869.19</v>
          </cell>
          <cell r="E172">
            <v>0.87114999999999998</v>
          </cell>
          <cell r="F172">
            <v>0.32811800000000002</v>
          </cell>
          <cell r="G172">
            <v>-3.5965400000000002E-2</v>
          </cell>
        </row>
        <row r="173">
          <cell r="B173">
            <v>35528</v>
          </cell>
          <cell r="C173">
            <v>166.37</v>
          </cell>
          <cell r="D173">
            <v>3869.19</v>
          </cell>
          <cell r="E173">
            <v>0.87114999999999998</v>
          </cell>
          <cell r="F173">
            <v>0.32811800000000002</v>
          </cell>
          <cell r="G173">
            <v>-3.5965400000000002E-2</v>
          </cell>
        </row>
        <row r="174">
          <cell r="B174">
            <v>35529</v>
          </cell>
          <cell r="C174">
            <v>166.37</v>
          </cell>
          <cell r="D174">
            <v>3869.19</v>
          </cell>
          <cell r="E174">
            <v>0.87114999999999998</v>
          </cell>
          <cell r="F174">
            <v>0.32811800000000002</v>
          </cell>
          <cell r="G174">
            <v>-3.5965400000000002E-2</v>
          </cell>
        </row>
        <row r="175">
          <cell r="B175">
            <v>35530</v>
          </cell>
          <cell r="C175">
            <v>166.37</v>
          </cell>
          <cell r="D175">
            <v>3869.19</v>
          </cell>
          <cell r="E175">
            <v>0.87114999999999998</v>
          </cell>
          <cell r="F175">
            <v>0.32811800000000002</v>
          </cell>
          <cell r="G175">
            <v>-3.5965400000000002E-2</v>
          </cell>
        </row>
        <row r="176">
          <cell r="B176">
            <v>35531</v>
          </cell>
          <cell r="C176">
            <v>166.37</v>
          </cell>
          <cell r="D176">
            <v>3869.19</v>
          </cell>
          <cell r="E176">
            <v>0.87114999999999998</v>
          </cell>
          <cell r="F176">
            <v>0.32811800000000002</v>
          </cell>
          <cell r="G176">
            <v>-3.5965400000000002E-2</v>
          </cell>
        </row>
        <row r="177">
          <cell r="B177">
            <v>35532</v>
          </cell>
          <cell r="C177">
            <v>166.37</v>
          </cell>
          <cell r="D177">
            <v>3869.19</v>
          </cell>
          <cell r="E177">
            <v>0.87114999999999998</v>
          </cell>
          <cell r="F177">
            <v>0.32811800000000002</v>
          </cell>
          <cell r="G177">
            <v>-3.5965400000000002E-2</v>
          </cell>
        </row>
        <row r="178">
          <cell r="B178">
            <v>35533</v>
          </cell>
          <cell r="C178">
            <v>166.37</v>
          </cell>
          <cell r="D178">
            <v>3869.19</v>
          </cell>
          <cell r="E178">
            <v>0.87114999999999998</v>
          </cell>
          <cell r="F178">
            <v>0.32811800000000002</v>
          </cell>
          <cell r="G178">
            <v>-3.5965400000000002E-2</v>
          </cell>
        </row>
        <row r="179">
          <cell r="B179">
            <v>35534</v>
          </cell>
          <cell r="C179">
            <v>166.37</v>
          </cell>
          <cell r="D179">
            <v>3869.19</v>
          </cell>
          <cell r="E179">
            <v>0.87114999999999998</v>
          </cell>
          <cell r="F179">
            <v>0.32811800000000002</v>
          </cell>
          <cell r="G179">
            <v>-3.5965400000000002E-2</v>
          </cell>
        </row>
        <row r="180">
          <cell r="B180">
            <v>35535</v>
          </cell>
          <cell r="C180">
            <v>166.37</v>
          </cell>
          <cell r="D180">
            <v>3869.19</v>
          </cell>
          <cell r="E180">
            <v>0.87114999999999998</v>
          </cell>
          <cell r="F180">
            <v>0.32811800000000002</v>
          </cell>
          <cell r="G180">
            <v>-3.5965400000000002E-2</v>
          </cell>
        </row>
        <row r="181">
          <cell r="B181">
            <v>35536</v>
          </cell>
          <cell r="C181">
            <v>166.37</v>
          </cell>
          <cell r="D181">
            <v>3869.19</v>
          </cell>
          <cell r="E181">
            <v>0.87114999999999998</v>
          </cell>
          <cell r="F181">
            <v>0.32811800000000002</v>
          </cell>
          <cell r="G181">
            <v>-3.5965400000000002E-2</v>
          </cell>
        </row>
        <row r="182">
          <cell r="B182">
            <v>35537</v>
          </cell>
          <cell r="C182">
            <v>166.37</v>
          </cell>
          <cell r="D182">
            <v>3869.19</v>
          </cell>
          <cell r="E182">
            <v>0.87114999999999998</v>
          </cell>
          <cell r="F182">
            <v>0.32811800000000002</v>
          </cell>
          <cell r="G182">
            <v>-3.5965400000000002E-2</v>
          </cell>
        </row>
        <row r="183">
          <cell r="B183">
            <v>35538</v>
          </cell>
          <cell r="C183">
            <v>166.37</v>
          </cell>
          <cell r="D183">
            <v>3869.19</v>
          </cell>
          <cell r="E183">
            <v>0.87114999999999998</v>
          </cell>
          <cell r="F183">
            <v>0.32811800000000002</v>
          </cell>
          <cell r="G183">
            <v>-3.5965400000000002E-2</v>
          </cell>
        </row>
        <row r="184">
          <cell r="B184">
            <v>35539</v>
          </cell>
          <cell r="C184">
            <v>166.37</v>
          </cell>
          <cell r="D184">
            <v>3869.19</v>
          </cell>
          <cell r="E184">
            <v>0.87114999999999998</v>
          </cell>
          <cell r="F184">
            <v>0.32811800000000002</v>
          </cell>
          <cell r="G184">
            <v>-3.5965400000000002E-2</v>
          </cell>
        </row>
        <row r="185">
          <cell r="B185">
            <v>35540</v>
          </cell>
          <cell r="C185">
            <v>166.37</v>
          </cell>
          <cell r="D185">
            <v>3869.19</v>
          </cell>
          <cell r="E185">
            <v>0.87114999999999998</v>
          </cell>
          <cell r="F185">
            <v>0.32811800000000002</v>
          </cell>
          <cell r="G185">
            <v>-3.5965400000000002E-2</v>
          </cell>
        </row>
        <row r="186">
          <cell r="B186">
            <v>35541</v>
          </cell>
          <cell r="C186">
            <v>166.37</v>
          </cell>
          <cell r="D186">
            <v>3869.19</v>
          </cell>
          <cell r="E186">
            <v>0.87114999999999998</v>
          </cell>
          <cell r="F186">
            <v>0.32811800000000002</v>
          </cell>
          <cell r="G186">
            <v>-3.5965400000000002E-2</v>
          </cell>
        </row>
        <row r="187">
          <cell r="B187">
            <v>35542</v>
          </cell>
          <cell r="C187">
            <v>166.37</v>
          </cell>
          <cell r="D187">
            <v>3869.19</v>
          </cell>
          <cell r="E187">
            <v>0.87114999999999998</v>
          </cell>
          <cell r="F187">
            <v>0.32811800000000002</v>
          </cell>
          <cell r="G187">
            <v>-3.5965400000000002E-2</v>
          </cell>
        </row>
        <row r="188">
          <cell r="B188">
            <v>35543</v>
          </cell>
          <cell r="C188">
            <v>166.37</v>
          </cell>
          <cell r="D188">
            <v>3869.19</v>
          </cell>
          <cell r="E188">
            <v>0.87114999999999998</v>
          </cell>
          <cell r="F188">
            <v>0.32811800000000002</v>
          </cell>
          <cell r="G188">
            <v>-3.5965400000000002E-2</v>
          </cell>
        </row>
        <row r="189">
          <cell r="B189">
            <v>35544</v>
          </cell>
          <cell r="C189">
            <v>166.37</v>
          </cell>
          <cell r="D189">
            <v>3869.19</v>
          </cell>
          <cell r="E189">
            <v>0.87114999999999998</v>
          </cell>
          <cell r="F189">
            <v>0.32811800000000002</v>
          </cell>
          <cell r="G189">
            <v>-3.5965400000000002E-2</v>
          </cell>
        </row>
        <row r="190">
          <cell r="B190">
            <v>35545</v>
          </cell>
          <cell r="C190">
            <v>166.37</v>
          </cell>
          <cell r="D190">
            <v>3869.19</v>
          </cell>
          <cell r="E190">
            <v>0.87114999999999998</v>
          </cell>
          <cell r="F190">
            <v>0.32811800000000002</v>
          </cell>
          <cell r="G190">
            <v>-3.5965400000000002E-2</v>
          </cell>
        </row>
        <row r="191">
          <cell r="B191">
            <v>35546</v>
          </cell>
          <cell r="C191">
            <v>166.37</v>
          </cell>
          <cell r="D191">
            <v>3869.19</v>
          </cell>
          <cell r="E191">
            <v>0.87114999999999998</v>
          </cell>
          <cell r="F191">
            <v>0.32811800000000002</v>
          </cell>
          <cell r="G191">
            <v>-3.5965400000000002E-2</v>
          </cell>
        </row>
        <row r="192">
          <cell r="B192">
            <v>35547</v>
          </cell>
          <cell r="C192">
            <v>166.37</v>
          </cell>
          <cell r="D192">
            <v>3869.19</v>
          </cell>
          <cell r="E192">
            <v>0.87114999999999998</v>
          </cell>
          <cell r="F192">
            <v>0.32811800000000002</v>
          </cell>
          <cell r="G192">
            <v>-3.5965400000000002E-2</v>
          </cell>
        </row>
        <row r="193">
          <cell r="B193">
            <v>35548</v>
          </cell>
          <cell r="C193">
            <v>166.37</v>
          </cell>
          <cell r="D193">
            <v>3869.19</v>
          </cell>
          <cell r="E193">
            <v>0.87114999999999998</v>
          </cell>
          <cell r="F193">
            <v>0.32811800000000002</v>
          </cell>
          <cell r="G193">
            <v>-3.5965400000000002E-2</v>
          </cell>
        </row>
        <row r="194">
          <cell r="B194">
            <v>35549</v>
          </cell>
          <cell r="C194">
            <v>166.37</v>
          </cell>
          <cell r="D194">
            <v>3869.19</v>
          </cell>
          <cell r="E194">
            <v>0.87114999999999998</v>
          </cell>
          <cell r="F194">
            <v>0.32811800000000002</v>
          </cell>
          <cell r="G194">
            <v>-3.5965400000000002E-2</v>
          </cell>
        </row>
        <row r="195">
          <cell r="B195">
            <v>35550</v>
          </cell>
          <cell r="C195">
            <v>166.37</v>
          </cell>
          <cell r="D195">
            <v>3869.19</v>
          </cell>
          <cell r="E195">
            <v>0.87114999999999998</v>
          </cell>
          <cell r="F195">
            <v>0.32811800000000002</v>
          </cell>
          <cell r="G195">
            <v>-3.5965400000000002E-2</v>
          </cell>
        </row>
        <row r="196">
          <cell r="B196">
            <v>35551</v>
          </cell>
          <cell r="C196">
            <v>170.52</v>
          </cell>
          <cell r="D196">
            <v>3910.49</v>
          </cell>
          <cell r="E196">
            <v>0.89756999999999998</v>
          </cell>
          <cell r="F196">
            <v>0.32811800000000002</v>
          </cell>
          <cell r="G196">
            <v>-3.5965400000000002E-2</v>
          </cell>
        </row>
        <row r="197">
          <cell r="B197">
            <v>35552</v>
          </cell>
          <cell r="C197">
            <v>170.52</v>
          </cell>
          <cell r="D197">
            <v>3910.49</v>
          </cell>
          <cell r="E197">
            <v>0.89756999999999998</v>
          </cell>
          <cell r="F197">
            <v>0.32811800000000002</v>
          </cell>
          <cell r="G197">
            <v>-3.5965400000000002E-2</v>
          </cell>
        </row>
        <row r="198">
          <cell r="B198">
            <v>35553</v>
          </cell>
          <cell r="C198">
            <v>170.52</v>
          </cell>
          <cell r="D198">
            <v>3910.49</v>
          </cell>
          <cell r="E198">
            <v>0.89756999999999998</v>
          </cell>
          <cell r="F198">
            <v>0.32811800000000002</v>
          </cell>
          <cell r="G198">
            <v>-3.5965400000000002E-2</v>
          </cell>
        </row>
        <row r="199">
          <cell r="B199">
            <v>35554</v>
          </cell>
          <cell r="C199">
            <v>170.52</v>
          </cell>
          <cell r="D199">
            <v>3910.49</v>
          </cell>
          <cell r="E199">
            <v>0.89756999999999998</v>
          </cell>
          <cell r="F199">
            <v>0.32811800000000002</v>
          </cell>
          <cell r="G199">
            <v>-3.5965400000000002E-2</v>
          </cell>
        </row>
        <row r="200">
          <cell r="B200">
            <v>35555</v>
          </cell>
          <cell r="C200">
            <v>170.52</v>
          </cell>
          <cell r="D200">
            <v>3910.49</v>
          </cell>
          <cell r="E200">
            <v>0.89756999999999998</v>
          </cell>
          <cell r="F200">
            <v>0.32811800000000002</v>
          </cell>
          <cell r="G200">
            <v>-3.5965400000000002E-2</v>
          </cell>
        </row>
        <row r="201">
          <cell r="B201">
            <v>35556</v>
          </cell>
          <cell r="C201">
            <v>170.52</v>
          </cell>
          <cell r="D201">
            <v>3910.49</v>
          </cell>
          <cell r="E201">
            <v>0.89756999999999998</v>
          </cell>
          <cell r="F201">
            <v>0.32811800000000002</v>
          </cell>
          <cell r="G201">
            <v>-3.5965400000000002E-2</v>
          </cell>
        </row>
        <row r="202">
          <cell r="B202">
            <v>35557</v>
          </cell>
          <cell r="C202">
            <v>170.52</v>
          </cell>
          <cell r="D202">
            <v>3910.49</v>
          </cell>
          <cell r="E202">
            <v>0.89756999999999998</v>
          </cell>
          <cell r="F202">
            <v>0.32811800000000002</v>
          </cell>
          <cell r="G202">
            <v>-3.5965400000000002E-2</v>
          </cell>
        </row>
        <row r="203">
          <cell r="B203">
            <v>35558</v>
          </cell>
          <cell r="C203">
            <v>170.52</v>
          </cell>
          <cell r="D203">
            <v>3910.49</v>
          </cell>
          <cell r="E203">
            <v>0.89756999999999998</v>
          </cell>
          <cell r="F203">
            <v>0.32811800000000002</v>
          </cell>
          <cell r="G203">
            <v>-3.5965400000000002E-2</v>
          </cell>
        </row>
        <row r="204">
          <cell r="B204">
            <v>35559</v>
          </cell>
          <cell r="C204">
            <v>170.52</v>
          </cell>
          <cell r="D204">
            <v>3910.49</v>
          </cell>
          <cell r="E204">
            <v>0.89756999999999998</v>
          </cell>
          <cell r="F204">
            <v>0.32811800000000002</v>
          </cell>
          <cell r="G204">
            <v>-3.5965400000000002E-2</v>
          </cell>
        </row>
        <row r="205">
          <cell r="B205">
            <v>35560</v>
          </cell>
          <cell r="C205">
            <v>170.52</v>
          </cell>
          <cell r="D205">
            <v>3910.49</v>
          </cell>
          <cell r="E205">
            <v>0.89756999999999998</v>
          </cell>
          <cell r="F205">
            <v>0.32811800000000002</v>
          </cell>
          <cell r="G205">
            <v>-3.5965400000000002E-2</v>
          </cell>
        </row>
        <row r="206">
          <cell r="B206">
            <v>35561</v>
          </cell>
          <cell r="C206">
            <v>170.52</v>
          </cell>
          <cell r="D206">
            <v>3910.49</v>
          </cell>
          <cell r="E206">
            <v>0.89756999999999998</v>
          </cell>
          <cell r="F206">
            <v>0.32811800000000002</v>
          </cell>
          <cell r="G206">
            <v>-3.5965400000000002E-2</v>
          </cell>
        </row>
        <row r="207">
          <cell r="B207">
            <v>35562</v>
          </cell>
          <cell r="C207">
            <v>170.52</v>
          </cell>
          <cell r="D207">
            <v>3910.49</v>
          </cell>
          <cell r="E207">
            <v>0.89756999999999998</v>
          </cell>
          <cell r="F207">
            <v>0.32811800000000002</v>
          </cell>
          <cell r="G207">
            <v>-3.5965400000000002E-2</v>
          </cell>
        </row>
        <row r="208">
          <cell r="B208">
            <v>35563</v>
          </cell>
          <cell r="C208">
            <v>170.52</v>
          </cell>
          <cell r="D208">
            <v>3910.49</v>
          </cell>
          <cell r="E208">
            <v>0.89756999999999998</v>
          </cell>
          <cell r="F208">
            <v>0.32811800000000002</v>
          </cell>
          <cell r="G208">
            <v>-3.5965400000000002E-2</v>
          </cell>
        </row>
        <row r="209">
          <cell r="B209">
            <v>35564</v>
          </cell>
          <cell r="C209">
            <v>170.52</v>
          </cell>
          <cell r="D209">
            <v>3910.49</v>
          </cell>
          <cell r="E209">
            <v>0.89756999999999998</v>
          </cell>
          <cell r="F209">
            <v>0.32811800000000002</v>
          </cell>
          <cell r="G209">
            <v>-3.5965400000000002E-2</v>
          </cell>
        </row>
        <row r="210">
          <cell r="B210">
            <v>35565</v>
          </cell>
          <cell r="C210">
            <v>170.52</v>
          </cell>
          <cell r="D210">
            <v>3910.49</v>
          </cell>
          <cell r="E210">
            <v>0.89756999999999998</v>
          </cell>
          <cell r="F210">
            <v>0.32811800000000002</v>
          </cell>
          <cell r="G210">
            <v>-3.5965400000000002E-2</v>
          </cell>
        </row>
        <row r="211">
          <cell r="B211">
            <v>35566</v>
          </cell>
          <cell r="C211">
            <v>170.52</v>
          </cell>
          <cell r="D211">
            <v>3910.49</v>
          </cell>
          <cell r="E211">
            <v>0.89756999999999998</v>
          </cell>
          <cell r="F211">
            <v>0.32811800000000002</v>
          </cell>
          <cell r="G211">
            <v>-3.5965400000000002E-2</v>
          </cell>
        </row>
        <row r="212">
          <cell r="B212">
            <v>35567</v>
          </cell>
          <cell r="C212">
            <v>170.52</v>
          </cell>
          <cell r="D212">
            <v>3910.49</v>
          </cell>
          <cell r="E212">
            <v>0.89756999999999998</v>
          </cell>
          <cell r="F212">
            <v>0.32811800000000002</v>
          </cell>
          <cell r="G212">
            <v>-3.5965400000000002E-2</v>
          </cell>
        </row>
        <row r="213">
          <cell r="B213">
            <v>35568</v>
          </cell>
          <cell r="C213">
            <v>170.52</v>
          </cell>
          <cell r="D213">
            <v>3910.49</v>
          </cell>
          <cell r="E213">
            <v>0.89756999999999998</v>
          </cell>
          <cell r="F213">
            <v>0.32811800000000002</v>
          </cell>
          <cell r="G213">
            <v>-3.5965400000000002E-2</v>
          </cell>
        </row>
        <row r="214">
          <cell r="B214">
            <v>35569</v>
          </cell>
          <cell r="C214">
            <v>170.52</v>
          </cell>
          <cell r="D214">
            <v>3910.49</v>
          </cell>
          <cell r="E214">
            <v>0.89756999999999998</v>
          </cell>
          <cell r="F214">
            <v>0.32811800000000002</v>
          </cell>
          <cell r="G214">
            <v>-3.5965400000000002E-2</v>
          </cell>
        </row>
        <row r="215">
          <cell r="B215">
            <v>35570</v>
          </cell>
          <cell r="C215">
            <v>170.52</v>
          </cell>
          <cell r="D215">
            <v>3910.49</v>
          </cell>
          <cell r="E215">
            <v>0.89756999999999998</v>
          </cell>
          <cell r="F215">
            <v>0.32811800000000002</v>
          </cell>
          <cell r="G215">
            <v>-3.5965400000000002E-2</v>
          </cell>
        </row>
        <row r="216">
          <cell r="B216">
            <v>35571</v>
          </cell>
          <cell r="C216">
            <v>170.52</v>
          </cell>
          <cell r="D216">
            <v>3910.49</v>
          </cell>
          <cell r="E216">
            <v>0.89756999999999998</v>
          </cell>
          <cell r="F216">
            <v>0.32811800000000002</v>
          </cell>
          <cell r="G216">
            <v>-3.5965400000000002E-2</v>
          </cell>
        </row>
        <row r="217">
          <cell r="B217">
            <v>35572</v>
          </cell>
          <cell r="C217">
            <v>170.52</v>
          </cell>
          <cell r="D217">
            <v>3910.49</v>
          </cell>
          <cell r="E217">
            <v>0.89756999999999998</v>
          </cell>
          <cell r="F217">
            <v>0.32811800000000002</v>
          </cell>
          <cell r="G217">
            <v>-3.5965400000000002E-2</v>
          </cell>
        </row>
        <row r="218">
          <cell r="B218">
            <v>35573</v>
          </cell>
          <cell r="C218">
            <v>170.52</v>
          </cell>
          <cell r="D218">
            <v>3910.49</v>
          </cell>
          <cell r="E218">
            <v>0.89756999999999998</v>
          </cell>
          <cell r="F218">
            <v>0.32811800000000002</v>
          </cell>
          <cell r="G218">
            <v>-3.5965400000000002E-2</v>
          </cell>
        </row>
        <row r="219">
          <cell r="B219">
            <v>35574</v>
          </cell>
          <cell r="C219">
            <v>170.52</v>
          </cell>
          <cell r="D219">
            <v>3910.49</v>
          </cell>
          <cell r="E219">
            <v>0.89756999999999998</v>
          </cell>
          <cell r="F219">
            <v>0.32811800000000002</v>
          </cell>
          <cell r="G219">
            <v>-3.5965400000000002E-2</v>
          </cell>
        </row>
        <row r="220">
          <cell r="B220">
            <v>35575</v>
          </cell>
          <cell r="C220">
            <v>170.52</v>
          </cell>
          <cell r="D220">
            <v>3910.49</v>
          </cell>
          <cell r="E220">
            <v>0.89756999999999998</v>
          </cell>
          <cell r="F220">
            <v>0.32811800000000002</v>
          </cell>
          <cell r="G220">
            <v>-3.5965400000000002E-2</v>
          </cell>
        </row>
        <row r="221">
          <cell r="B221">
            <v>35576</v>
          </cell>
          <cell r="C221">
            <v>170.52</v>
          </cell>
          <cell r="D221">
            <v>3910.49</v>
          </cell>
          <cell r="E221">
            <v>0.89756999999999998</v>
          </cell>
          <cell r="F221">
            <v>0.32811800000000002</v>
          </cell>
          <cell r="G221">
            <v>-3.5965400000000002E-2</v>
          </cell>
        </row>
        <row r="222">
          <cell r="B222">
            <v>35577</v>
          </cell>
          <cell r="C222">
            <v>170.52</v>
          </cell>
          <cell r="D222">
            <v>3910.49</v>
          </cell>
          <cell r="E222">
            <v>0.89756999999999998</v>
          </cell>
          <cell r="F222">
            <v>0.32811800000000002</v>
          </cell>
          <cell r="G222">
            <v>-3.5965400000000002E-2</v>
          </cell>
        </row>
        <row r="223">
          <cell r="B223">
            <v>35578</v>
          </cell>
          <cell r="C223">
            <v>170.52</v>
          </cell>
          <cell r="D223">
            <v>3910.49</v>
          </cell>
          <cell r="E223">
            <v>0.89756999999999998</v>
          </cell>
          <cell r="F223">
            <v>0.32811800000000002</v>
          </cell>
          <cell r="G223">
            <v>-3.5965400000000002E-2</v>
          </cell>
        </row>
        <row r="224">
          <cell r="B224">
            <v>35579</v>
          </cell>
          <cell r="C224">
            <v>170.52</v>
          </cell>
          <cell r="D224">
            <v>3910.49</v>
          </cell>
          <cell r="E224">
            <v>0.89756999999999998</v>
          </cell>
          <cell r="F224">
            <v>0.32811800000000002</v>
          </cell>
          <cell r="G224">
            <v>-3.5965400000000002E-2</v>
          </cell>
        </row>
        <row r="225">
          <cell r="B225">
            <v>35580</v>
          </cell>
          <cell r="C225">
            <v>170.52</v>
          </cell>
          <cell r="D225">
            <v>3910.49</v>
          </cell>
          <cell r="E225">
            <v>0.89756999999999998</v>
          </cell>
          <cell r="F225">
            <v>0.32811800000000002</v>
          </cell>
          <cell r="G225">
            <v>-3.5965400000000002E-2</v>
          </cell>
        </row>
        <row r="226">
          <cell r="B226">
            <v>35581</v>
          </cell>
          <cell r="C226">
            <v>170.52</v>
          </cell>
          <cell r="D226">
            <v>3910.49</v>
          </cell>
          <cell r="E226">
            <v>0.89756999999999998</v>
          </cell>
          <cell r="F226">
            <v>0.32811800000000002</v>
          </cell>
          <cell r="G226">
            <v>-3.5965400000000002E-2</v>
          </cell>
        </row>
        <row r="227">
          <cell r="B227">
            <v>35582</v>
          </cell>
          <cell r="C227">
            <v>174.77</v>
          </cell>
          <cell r="D227">
            <v>3986.6</v>
          </cell>
          <cell r="E227">
            <v>0.90773999999999999</v>
          </cell>
          <cell r="F227">
            <v>0.32811800000000002</v>
          </cell>
          <cell r="G227">
            <v>-3.5965400000000002E-2</v>
          </cell>
        </row>
        <row r="228">
          <cell r="B228">
            <v>35583</v>
          </cell>
          <cell r="C228">
            <v>174.77</v>
          </cell>
          <cell r="D228">
            <v>3986.6</v>
          </cell>
          <cell r="E228">
            <v>0.90773999999999999</v>
          </cell>
          <cell r="F228">
            <v>0.32811800000000002</v>
          </cell>
          <cell r="G228">
            <v>-3.5965400000000002E-2</v>
          </cell>
        </row>
        <row r="229">
          <cell r="B229">
            <v>35584</v>
          </cell>
          <cell r="C229">
            <v>174.77</v>
          </cell>
          <cell r="D229">
            <v>3986.6</v>
          </cell>
          <cell r="E229">
            <v>0.90773999999999999</v>
          </cell>
          <cell r="F229">
            <v>0.32811800000000002</v>
          </cell>
          <cell r="G229">
            <v>-3.5965400000000002E-2</v>
          </cell>
        </row>
        <row r="230">
          <cell r="B230">
            <v>35585</v>
          </cell>
          <cell r="C230">
            <v>174.77</v>
          </cell>
          <cell r="D230">
            <v>3986.6</v>
          </cell>
          <cell r="E230">
            <v>0.90773999999999999</v>
          </cell>
          <cell r="F230">
            <v>0.32811800000000002</v>
          </cell>
          <cell r="G230">
            <v>-3.5965400000000002E-2</v>
          </cell>
        </row>
        <row r="231">
          <cell r="B231">
            <v>35586</v>
          </cell>
          <cell r="C231">
            <v>174.77</v>
          </cell>
          <cell r="D231">
            <v>3986.6</v>
          </cell>
          <cell r="E231">
            <v>0.90773999999999999</v>
          </cell>
          <cell r="F231">
            <v>0.32811800000000002</v>
          </cell>
          <cell r="G231">
            <v>-3.5965400000000002E-2</v>
          </cell>
        </row>
        <row r="232">
          <cell r="B232">
            <v>35587</v>
          </cell>
          <cell r="C232">
            <v>174.77</v>
          </cell>
          <cell r="D232">
            <v>3986.6</v>
          </cell>
          <cell r="E232">
            <v>0.90773999999999999</v>
          </cell>
          <cell r="F232">
            <v>0.32811800000000002</v>
          </cell>
          <cell r="G232">
            <v>-3.5965400000000002E-2</v>
          </cell>
        </row>
        <row r="233">
          <cell r="B233">
            <v>35588</v>
          </cell>
          <cell r="C233">
            <v>174.77</v>
          </cell>
          <cell r="D233">
            <v>3986.6</v>
          </cell>
          <cell r="E233">
            <v>0.90773999999999999</v>
          </cell>
          <cell r="F233">
            <v>0.32811800000000002</v>
          </cell>
          <cell r="G233">
            <v>-3.5965400000000002E-2</v>
          </cell>
        </row>
        <row r="234">
          <cell r="B234">
            <v>35589</v>
          </cell>
          <cell r="C234">
            <v>174.77</v>
          </cell>
          <cell r="D234">
            <v>3986.6</v>
          </cell>
          <cell r="E234">
            <v>0.90773999999999999</v>
          </cell>
          <cell r="F234">
            <v>0.32811800000000002</v>
          </cell>
          <cell r="G234">
            <v>-3.5965400000000002E-2</v>
          </cell>
        </row>
        <row r="235">
          <cell r="B235">
            <v>35590</v>
          </cell>
          <cell r="C235">
            <v>174.77</v>
          </cell>
          <cell r="D235">
            <v>3986.6</v>
          </cell>
          <cell r="E235">
            <v>0.90773999999999999</v>
          </cell>
          <cell r="F235">
            <v>0.32811800000000002</v>
          </cell>
          <cell r="G235">
            <v>-3.5965400000000002E-2</v>
          </cell>
        </row>
        <row r="236">
          <cell r="B236">
            <v>35591</v>
          </cell>
          <cell r="C236">
            <v>174.77</v>
          </cell>
          <cell r="D236">
            <v>3986.6</v>
          </cell>
          <cell r="E236">
            <v>0.90773999999999999</v>
          </cell>
          <cell r="F236">
            <v>0.32811800000000002</v>
          </cell>
          <cell r="G236">
            <v>-3.5965400000000002E-2</v>
          </cell>
        </row>
        <row r="237">
          <cell r="B237">
            <v>35592</v>
          </cell>
          <cell r="C237">
            <v>174.77</v>
          </cell>
          <cell r="D237">
            <v>3986.6</v>
          </cell>
          <cell r="E237">
            <v>0.90773999999999999</v>
          </cell>
          <cell r="F237">
            <v>0.32811800000000002</v>
          </cell>
          <cell r="G237">
            <v>-3.5965400000000002E-2</v>
          </cell>
        </row>
        <row r="238">
          <cell r="B238">
            <v>35593</v>
          </cell>
          <cell r="C238">
            <v>174.77</v>
          </cell>
          <cell r="D238">
            <v>3986.6</v>
          </cell>
          <cell r="E238">
            <v>0.90773999999999999</v>
          </cell>
          <cell r="F238">
            <v>0.32811800000000002</v>
          </cell>
          <cell r="G238">
            <v>-3.5965400000000002E-2</v>
          </cell>
        </row>
        <row r="239">
          <cell r="B239">
            <v>35594</v>
          </cell>
          <cell r="C239">
            <v>174.77</v>
          </cell>
          <cell r="D239">
            <v>3986.6</v>
          </cell>
          <cell r="E239">
            <v>0.90773999999999999</v>
          </cell>
          <cell r="F239">
            <v>0.32811800000000002</v>
          </cell>
          <cell r="G239">
            <v>-3.5965400000000002E-2</v>
          </cell>
        </row>
        <row r="240">
          <cell r="B240">
            <v>35595</v>
          </cell>
          <cell r="C240">
            <v>174.77</v>
          </cell>
          <cell r="D240">
            <v>3986.6</v>
          </cell>
          <cell r="E240">
            <v>0.90773999999999999</v>
          </cell>
          <cell r="F240">
            <v>0.32811800000000002</v>
          </cell>
          <cell r="G240">
            <v>-3.5965400000000002E-2</v>
          </cell>
        </row>
        <row r="241">
          <cell r="B241">
            <v>35596</v>
          </cell>
          <cell r="C241">
            <v>174.77</v>
          </cell>
          <cell r="D241">
            <v>3986.6</v>
          </cell>
          <cell r="E241">
            <v>0.90773999999999999</v>
          </cell>
          <cell r="F241">
            <v>0.32811800000000002</v>
          </cell>
          <cell r="G241">
            <v>-3.5965400000000002E-2</v>
          </cell>
        </row>
        <row r="242">
          <cell r="B242">
            <v>35597</v>
          </cell>
          <cell r="C242">
            <v>174.77</v>
          </cell>
          <cell r="D242">
            <v>3986.6</v>
          </cell>
          <cell r="E242">
            <v>0.90773999999999999</v>
          </cell>
          <cell r="F242">
            <v>0.32811800000000002</v>
          </cell>
          <cell r="G242">
            <v>-3.5965400000000002E-2</v>
          </cell>
        </row>
        <row r="243">
          <cell r="B243">
            <v>35598</v>
          </cell>
          <cell r="C243">
            <v>174.77</v>
          </cell>
          <cell r="D243">
            <v>3986.6</v>
          </cell>
          <cell r="E243">
            <v>0.90773999999999999</v>
          </cell>
          <cell r="F243">
            <v>0.32811800000000002</v>
          </cell>
          <cell r="G243">
            <v>-3.5965400000000002E-2</v>
          </cell>
        </row>
        <row r="244">
          <cell r="B244">
            <v>35599</v>
          </cell>
          <cell r="C244">
            <v>174.77</v>
          </cell>
          <cell r="D244">
            <v>3986.6</v>
          </cell>
          <cell r="E244">
            <v>0.90773999999999999</v>
          </cell>
          <cell r="F244">
            <v>0.32811800000000002</v>
          </cell>
          <cell r="G244">
            <v>-3.5965400000000002E-2</v>
          </cell>
        </row>
        <row r="245">
          <cell r="B245">
            <v>35600</v>
          </cell>
          <cell r="C245">
            <v>174.77</v>
          </cell>
          <cell r="D245">
            <v>3986.6</v>
          </cell>
          <cell r="E245">
            <v>0.90773999999999999</v>
          </cell>
          <cell r="F245">
            <v>0.32811800000000002</v>
          </cell>
          <cell r="G245">
            <v>-3.5965400000000002E-2</v>
          </cell>
        </row>
        <row r="246">
          <cell r="B246">
            <v>35601</v>
          </cell>
          <cell r="C246">
            <v>174.77</v>
          </cell>
          <cell r="D246">
            <v>3986.6</v>
          </cell>
          <cell r="E246">
            <v>0.90773999999999999</v>
          </cell>
          <cell r="F246">
            <v>0.32811800000000002</v>
          </cell>
          <cell r="G246">
            <v>-3.5965400000000002E-2</v>
          </cell>
        </row>
        <row r="247">
          <cell r="B247">
            <v>35602</v>
          </cell>
          <cell r="C247">
            <v>174.77</v>
          </cell>
          <cell r="D247">
            <v>3986.6</v>
          </cell>
          <cell r="E247">
            <v>0.90773999999999999</v>
          </cell>
          <cell r="F247">
            <v>0.32811800000000002</v>
          </cell>
          <cell r="G247">
            <v>-3.5965400000000002E-2</v>
          </cell>
        </row>
        <row r="248">
          <cell r="B248">
            <v>35603</v>
          </cell>
          <cell r="C248">
            <v>174.77</v>
          </cell>
          <cell r="D248">
            <v>3986.6</v>
          </cell>
          <cell r="E248">
            <v>0.90773999999999999</v>
          </cell>
          <cell r="F248">
            <v>0.32811800000000002</v>
          </cell>
          <cell r="G248">
            <v>-3.5965400000000002E-2</v>
          </cell>
        </row>
        <row r="249">
          <cell r="B249">
            <v>35604</v>
          </cell>
          <cell r="C249">
            <v>174.77</v>
          </cell>
          <cell r="D249">
            <v>3986.6</v>
          </cell>
          <cell r="E249">
            <v>0.90773999999999999</v>
          </cell>
          <cell r="F249">
            <v>0.32811800000000002</v>
          </cell>
          <cell r="G249">
            <v>-3.5965400000000002E-2</v>
          </cell>
        </row>
        <row r="250">
          <cell r="B250">
            <v>35605</v>
          </cell>
          <cell r="C250">
            <v>174.77</v>
          </cell>
          <cell r="D250">
            <v>3986.6</v>
          </cell>
          <cell r="E250">
            <v>0.90773999999999999</v>
          </cell>
          <cell r="F250">
            <v>0.32811800000000002</v>
          </cell>
          <cell r="G250">
            <v>-3.5965400000000002E-2</v>
          </cell>
        </row>
        <row r="251">
          <cell r="B251">
            <v>35606</v>
          </cell>
          <cell r="C251">
            <v>174.77</v>
          </cell>
          <cell r="D251">
            <v>3986.6</v>
          </cell>
          <cell r="E251">
            <v>0.90773999999999999</v>
          </cell>
          <cell r="F251">
            <v>0.32811800000000002</v>
          </cell>
          <cell r="G251">
            <v>-3.5965400000000002E-2</v>
          </cell>
        </row>
        <row r="252">
          <cell r="B252">
            <v>35607</v>
          </cell>
          <cell r="C252">
            <v>174.77</v>
          </cell>
          <cell r="D252">
            <v>3986.6</v>
          </cell>
          <cell r="E252">
            <v>0.90773999999999999</v>
          </cell>
          <cell r="F252">
            <v>0.32811800000000002</v>
          </cell>
          <cell r="G252">
            <v>-3.5965400000000002E-2</v>
          </cell>
        </row>
        <row r="253">
          <cell r="B253">
            <v>35608</v>
          </cell>
          <cell r="C253">
            <v>174.77</v>
          </cell>
          <cell r="D253">
            <v>3986.6</v>
          </cell>
          <cell r="E253">
            <v>0.90773999999999999</v>
          </cell>
          <cell r="F253">
            <v>0.32811800000000002</v>
          </cell>
          <cell r="G253">
            <v>-3.5965400000000002E-2</v>
          </cell>
        </row>
        <row r="254">
          <cell r="B254">
            <v>35609</v>
          </cell>
          <cell r="C254">
            <v>174.77</v>
          </cell>
          <cell r="D254">
            <v>3986.6</v>
          </cell>
          <cell r="E254">
            <v>0.90773999999999999</v>
          </cell>
          <cell r="F254">
            <v>0.32811800000000002</v>
          </cell>
          <cell r="G254">
            <v>-3.5965400000000002E-2</v>
          </cell>
        </row>
        <row r="255">
          <cell r="B255">
            <v>35610</v>
          </cell>
          <cell r="C255">
            <v>174.77</v>
          </cell>
          <cell r="D255">
            <v>3986.6</v>
          </cell>
          <cell r="E255">
            <v>0.90773999999999999</v>
          </cell>
          <cell r="F255">
            <v>0.32811800000000002</v>
          </cell>
          <cell r="G255">
            <v>-3.5965400000000002E-2</v>
          </cell>
        </row>
        <row r="256">
          <cell r="B256">
            <v>35611</v>
          </cell>
          <cell r="C256">
            <v>174.77</v>
          </cell>
          <cell r="D256">
            <v>3986.6</v>
          </cell>
          <cell r="E256">
            <v>0.90773999999999999</v>
          </cell>
          <cell r="F256">
            <v>0.32811800000000002</v>
          </cell>
          <cell r="G256">
            <v>-3.5965400000000002E-2</v>
          </cell>
        </row>
        <row r="257">
          <cell r="B257">
            <v>35612</v>
          </cell>
          <cell r="C257">
            <v>179.12</v>
          </cell>
          <cell r="D257">
            <v>4042.91</v>
          </cell>
          <cell r="E257">
            <v>0.92798999999999998</v>
          </cell>
          <cell r="F257">
            <v>0.32811800000000002</v>
          </cell>
          <cell r="G257">
            <v>-3.5965400000000002E-2</v>
          </cell>
        </row>
        <row r="258">
          <cell r="B258">
            <v>35613</v>
          </cell>
          <cell r="C258">
            <v>179.12</v>
          </cell>
          <cell r="D258">
            <v>4042.91</v>
          </cell>
          <cell r="E258">
            <v>0.92798999999999998</v>
          </cell>
          <cell r="F258">
            <v>0.32811800000000002</v>
          </cell>
          <cell r="G258">
            <v>-3.5965400000000002E-2</v>
          </cell>
        </row>
        <row r="259">
          <cell r="B259">
            <v>35614</v>
          </cell>
          <cell r="C259">
            <v>179.12</v>
          </cell>
          <cell r="D259">
            <v>4042.91</v>
          </cell>
          <cell r="E259">
            <v>0.92798999999999998</v>
          </cell>
          <cell r="F259">
            <v>0.32811800000000002</v>
          </cell>
          <cell r="G259">
            <v>-3.5965400000000002E-2</v>
          </cell>
        </row>
        <row r="260">
          <cell r="B260">
            <v>35615</v>
          </cell>
          <cell r="C260">
            <v>179.12</v>
          </cell>
          <cell r="D260">
            <v>4042.91</v>
          </cell>
          <cell r="E260">
            <v>0.92798999999999998</v>
          </cell>
          <cell r="F260">
            <v>0.32811800000000002</v>
          </cell>
          <cell r="G260">
            <v>-3.5965400000000002E-2</v>
          </cell>
        </row>
        <row r="261">
          <cell r="B261">
            <v>35616</v>
          </cell>
          <cell r="C261">
            <v>179.12</v>
          </cell>
          <cell r="D261">
            <v>4042.91</v>
          </cell>
          <cell r="E261">
            <v>0.92798999999999998</v>
          </cell>
          <cell r="F261">
            <v>0.32811800000000002</v>
          </cell>
          <cell r="G261">
            <v>-3.5965400000000002E-2</v>
          </cell>
        </row>
        <row r="262">
          <cell r="B262">
            <v>35617</v>
          </cell>
          <cell r="C262">
            <v>179.12</v>
          </cell>
          <cell r="D262">
            <v>4042.91</v>
          </cell>
          <cell r="E262">
            <v>0.92798999999999998</v>
          </cell>
          <cell r="F262">
            <v>0.32811800000000002</v>
          </cell>
          <cell r="G262">
            <v>-3.5965400000000002E-2</v>
          </cell>
        </row>
        <row r="263">
          <cell r="B263">
            <v>35618</v>
          </cell>
          <cell r="C263">
            <v>179.12</v>
          </cell>
          <cell r="D263">
            <v>4042.91</v>
          </cell>
          <cell r="E263">
            <v>0.92798999999999998</v>
          </cell>
          <cell r="F263">
            <v>0.32811800000000002</v>
          </cell>
          <cell r="G263">
            <v>-3.5965400000000002E-2</v>
          </cell>
        </row>
        <row r="264">
          <cell r="B264">
            <v>35619</v>
          </cell>
          <cell r="C264">
            <v>179.12</v>
          </cell>
          <cell r="D264">
            <v>4042.91</v>
          </cell>
          <cell r="E264">
            <v>0.92798999999999998</v>
          </cell>
          <cell r="F264">
            <v>0.32811800000000002</v>
          </cell>
          <cell r="G264">
            <v>-3.5965400000000002E-2</v>
          </cell>
        </row>
        <row r="265">
          <cell r="B265">
            <v>35620</v>
          </cell>
          <cell r="C265">
            <v>179.12</v>
          </cell>
          <cell r="D265">
            <v>4042.91</v>
          </cell>
          <cell r="E265">
            <v>0.92798999999999998</v>
          </cell>
          <cell r="F265">
            <v>0.32811800000000002</v>
          </cell>
          <cell r="G265">
            <v>-3.5965400000000002E-2</v>
          </cell>
        </row>
        <row r="266">
          <cell r="B266">
            <v>35621</v>
          </cell>
          <cell r="C266">
            <v>179.12</v>
          </cell>
          <cell r="D266">
            <v>4042.91</v>
          </cell>
          <cell r="E266">
            <v>0.92798999999999998</v>
          </cell>
          <cell r="F266">
            <v>0.32811800000000002</v>
          </cell>
          <cell r="G266">
            <v>-3.5965400000000002E-2</v>
          </cell>
        </row>
        <row r="267">
          <cell r="B267">
            <v>35622</v>
          </cell>
          <cell r="C267">
            <v>179.12</v>
          </cell>
          <cell r="D267">
            <v>4042.91</v>
          </cell>
          <cell r="E267">
            <v>0.92798999999999998</v>
          </cell>
          <cell r="F267">
            <v>0.32811800000000002</v>
          </cell>
          <cell r="G267">
            <v>-3.5965400000000002E-2</v>
          </cell>
        </row>
        <row r="268">
          <cell r="B268">
            <v>35623</v>
          </cell>
          <cell r="C268">
            <v>179.12</v>
          </cell>
          <cell r="D268">
            <v>4042.91</v>
          </cell>
          <cell r="E268">
            <v>0.92798999999999998</v>
          </cell>
          <cell r="F268">
            <v>0.32811800000000002</v>
          </cell>
          <cell r="G268">
            <v>-3.5965400000000002E-2</v>
          </cell>
        </row>
        <row r="269">
          <cell r="B269">
            <v>35624</v>
          </cell>
          <cell r="C269">
            <v>179.12</v>
          </cell>
          <cell r="D269">
            <v>4042.91</v>
          </cell>
          <cell r="E269">
            <v>0.92798999999999998</v>
          </cell>
          <cell r="F269">
            <v>0.32811800000000002</v>
          </cell>
          <cell r="G269">
            <v>-3.5965400000000002E-2</v>
          </cell>
        </row>
        <row r="270">
          <cell r="B270">
            <v>35625</v>
          </cell>
          <cell r="C270">
            <v>179.12</v>
          </cell>
          <cell r="D270">
            <v>4042.91</v>
          </cell>
          <cell r="E270">
            <v>0.92798999999999998</v>
          </cell>
          <cell r="F270">
            <v>0.32811800000000002</v>
          </cell>
          <cell r="G270">
            <v>-3.5965400000000002E-2</v>
          </cell>
        </row>
        <row r="271">
          <cell r="B271">
            <v>35626</v>
          </cell>
          <cell r="C271">
            <v>179.12</v>
          </cell>
          <cell r="D271">
            <v>4042.91</v>
          </cell>
          <cell r="E271">
            <v>0.92798999999999998</v>
          </cell>
          <cell r="F271">
            <v>0.32811800000000002</v>
          </cell>
          <cell r="G271">
            <v>-3.5965400000000002E-2</v>
          </cell>
        </row>
        <row r="272">
          <cell r="B272">
            <v>35627</v>
          </cell>
          <cell r="C272">
            <v>179.12</v>
          </cell>
          <cell r="D272">
            <v>4042.91</v>
          </cell>
          <cell r="E272">
            <v>0.92798999999999998</v>
          </cell>
          <cell r="F272">
            <v>0.32811800000000002</v>
          </cell>
          <cell r="G272">
            <v>-3.5965400000000002E-2</v>
          </cell>
        </row>
        <row r="273">
          <cell r="B273">
            <v>35628</v>
          </cell>
          <cell r="C273">
            <v>179.12</v>
          </cell>
          <cell r="D273">
            <v>4042.91</v>
          </cell>
          <cell r="E273">
            <v>0.92798999999999998</v>
          </cell>
          <cell r="F273">
            <v>0.32811800000000002</v>
          </cell>
          <cell r="G273">
            <v>-3.5965400000000002E-2</v>
          </cell>
        </row>
        <row r="274">
          <cell r="B274">
            <v>35629</v>
          </cell>
          <cell r="C274">
            <v>179.12</v>
          </cell>
          <cell r="D274">
            <v>4042.91</v>
          </cell>
          <cell r="E274">
            <v>0.92798999999999998</v>
          </cell>
          <cell r="F274">
            <v>0.32811800000000002</v>
          </cell>
          <cell r="G274">
            <v>-3.5965400000000002E-2</v>
          </cell>
        </row>
        <row r="275">
          <cell r="B275">
            <v>35630</v>
          </cell>
          <cell r="C275">
            <v>179.12</v>
          </cell>
          <cell r="D275">
            <v>4042.91</v>
          </cell>
          <cell r="E275">
            <v>0.92798999999999998</v>
          </cell>
          <cell r="F275">
            <v>0.32811800000000002</v>
          </cell>
          <cell r="G275">
            <v>-3.5965400000000002E-2</v>
          </cell>
        </row>
        <row r="276">
          <cell r="B276">
            <v>35631</v>
          </cell>
          <cell r="C276">
            <v>179.12</v>
          </cell>
          <cell r="D276">
            <v>4042.91</v>
          </cell>
          <cell r="E276">
            <v>0.92798999999999998</v>
          </cell>
          <cell r="F276">
            <v>0.32811800000000002</v>
          </cell>
          <cell r="G276">
            <v>-3.5965400000000002E-2</v>
          </cell>
        </row>
        <row r="277">
          <cell r="B277">
            <v>35632</v>
          </cell>
          <cell r="C277">
            <v>179.12</v>
          </cell>
          <cell r="D277">
            <v>4042.91</v>
          </cell>
          <cell r="E277">
            <v>0.92798999999999998</v>
          </cell>
          <cell r="F277">
            <v>0.32811800000000002</v>
          </cell>
          <cell r="G277">
            <v>-3.5965400000000002E-2</v>
          </cell>
        </row>
        <row r="278">
          <cell r="B278">
            <v>35633</v>
          </cell>
          <cell r="C278">
            <v>179.12</v>
          </cell>
          <cell r="D278">
            <v>4042.91</v>
          </cell>
          <cell r="E278">
            <v>0.92798999999999998</v>
          </cell>
          <cell r="F278">
            <v>0.32811800000000002</v>
          </cell>
          <cell r="G278">
            <v>-3.5965400000000002E-2</v>
          </cell>
        </row>
        <row r="279">
          <cell r="B279">
            <v>35634</v>
          </cell>
          <cell r="C279">
            <v>179.12</v>
          </cell>
          <cell r="D279">
            <v>4042.91</v>
          </cell>
          <cell r="E279">
            <v>0.92798999999999998</v>
          </cell>
          <cell r="F279">
            <v>0.32811800000000002</v>
          </cell>
          <cell r="G279">
            <v>-3.5965400000000002E-2</v>
          </cell>
        </row>
        <row r="280">
          <cell r="B280">
            <v>35635</v>
          </cell>
          <cell r="C280">
            <v>179.12</v>
          </cell>
          <cell r="D280">
            <v>4042.91</v>
          </cell>
          <cell r="E280">
            <v>0.92798999999999998</v>
          </cell>
          <cell r="F280">
            <v>0.32811800000000002</v>
          </cell>
          <cell r="G280">
            <v>-3.5965400000000002E-2</v>
          </cell>
        </row>
        <row r="281">
          <cell r="B281">
            <v>35636</v>
          </cell>
          <cell r="C281">
            <v>179.12</v>
          </cell>
          <cell r="D281">
            <v>4042.91</v>
          </cell>
          <cell r="E281">
            <v>0.92798999999999998</v>
          </cell>
          <cell r="F281">
            <v>0.32811800000000002</v>
          </cell>
          <cell r="G281">
            <v>-3.5965400000000002E-2</v>
          </cell>
        </row>
        <row r="282">
          <cell r="B282">
            <v>35637</v>
          </cell>
          <cell r="C282">
            <v>179.12</v>
          </cell>
          <cell r="D282">
            <v>4042.91</v>
          </cell>
          <cell r="E282">
            <v>0.92798999999999998</v>
          </cell>
          <cell r="F282">
            <v>0.32811800000000002</v>
          </cell>
          <cell r="G282">
            <v>-3.5965400000000002E-2</v>
          </cell>
        </row>
        <row r="283">
          <cell r="B283">
            <v>35638</v>
          </cell>
          <cell r="C283">
            <v>179.12</v>
          </cell>
          <cell r="D283">
            <v>4042.91</v>
          </cell>
          <cell r="E283">
            <v>0.92798999999999998</v>
          </cell>
          <cell r="F283">
            <v>0.32811800000000002</v>
          </cell>
          <cell r="G283">
            <v>-3.5965400000000002E-2</v>
          </cell>
        </row>
        <row r="284">
          <cell r="B284">
            <v>35639</v>
          </cell>
          <cell r="C284">
            <v>179.12</v>
          </cell>
          <cell r="D284">
            <v>4042.91</v>
          </cell>
          <cell r="E284">
            <v>0.92798999999999998</v>
          </cell>
          <cell r="F284">
            <v>0.32811800000000002</v>
          </cell>
          <cell r="G284">
            <v>-3.5965400000000002E-2</v>
          </cell>
        </row>
        <row r="285">
          <cell r="B285">
            <v>35640</v>
          </cell>
          <cell r="C285">
            <v>179.12</v>
          </cell>
          <cell r="D285">
            <v>4042.91</v>
          </cell>
          <cell r="E285">
            <v>0.92798999999999998</v>
          </cell>
          <cell r="F285">
            <v>0.32811800000000002</v>
          </cell>
          <cell r="G285">
            <v>-3.5965400000000002E-2</v>
          </cell>
        </row>
        <row r="286">
          <cell r="B286">
            <v>35641</v>
          </cell>
          <cell r="C286">
            <v>179.12</v>
          </cell>
          <cell r="D286">
            <v>4042.91</v>
          </cell>
          <cell r="E286">
            <v>0.92798999999999998</v>
          </cell>
          <cell r="F286">
            <v>0.32811800000000002</v>
          </cell>
          <cell r="G286">
            <v>-3.5965400000000002E-2</v>
          </cell>
        </row>
        <row r="287">
          <cell r="B287">
            <v>35642</v>
          </cell>
          <cell r="C287">
            <v>179.12</v>
          </cell>
          <cell r="D287">
            <v>4042.91</v>
          </cell>
          <cell r="E287">
            <v>0.92798999999999998</v>
          </cell>
          <cell r="F287">
            <v>0.32811800000000002</v>
          </cell>
          <cell r="G287">
            <v>-3.5965400000000002E-2</v>
          </cell>
        </row>
        <row r="288">
          <cell r="B288">
            <v>35643</v>
          </cell>
          <cell r="C288">
            <v>183.59</v>
          </cell>
          <cell r="D288">
            <v>4104.8</v>
          </cell>
          <cell r="E288">
            <v>0.94630999999999998</v>
          </cell>
          <cell r="F288">
            <v>0.32811800000000002</v>
          </cell>
          <cell r="G288">
            <v>-3.5965400000000002E-2</v>
          </cell>
        </row>
        <row r="289">
          <cell r="B289">
            <v>35644</v>
          </cell>
          <cell r="C289">
            <v>183.59</v>
          </cell>
          <cell r="D289">
            <v>4104.8</v>
          </cell>
          <cell r="E289">
            <v>0.94630999999999998</v>
          </cell>
          <cell r="F289">
            <v>0.32811800000000002</v>
          </cell>
          <cell r="G289">
            <v>-3.5965400000000002E-2</v>
          </cell>
        </row>
        <row r="290">
          <cell r="B290">
            <v>35645</v>
          </cell>
          <cell r="C290">
            <v>183.59</v>
          </cell>
          <cell r="D290">
            <v>4104.8</v>
          </cell>
          <cell r="E290">
            <v>0.94630999999999998</v>
          </cell>
          <cell r="F290">
            <v>0.32811800000000002</v>
          </cell>
          <cell r="G290">
            <v>-3.5965400000000002E-2</v>
          </cell>
        </row>
        <row r="291">
          <cell r="B291">
            <v>35646</v>
          </cell>
          <cell r="C291">
            <v>183.59</v>
          </cell>
          <cell r="D291">
            <v>4104.8</v>
          </cell>
          <cell r="E291">
            <v>0.94630999999999998</v>
          </cell>
          <cell r="F291">
            <v>0.32811800000000002</v>
          </cell>
          <cell r="G291">
            <v>-3.5965400000000002E-2</v>
          </cell>
        </row>
        <row r="292">
          <cell r="B292">
            <v>35647</v>
          </cell>
          <cell r="C292">
            <v>183.59</v>
          </cell>
          <cell r="D292">
            <v>4104.8</v>
          </cell>
          <cell r="E292">
            <v>0.94630999999999998</v>
          </cell>
          <cell r="F292">
            <v>0.32811800000000002</v>
          </cell>
          <cell r="G292">
            <v>-3.5965400000000002E-2</v>
          </cell>
        </row>
        <row r="293">
          <cell r="B293">
            <v>35648</v>
          </cell>
          <cell r="C293">
            <v>183.59</v>
          </cell>
          <cell r="D293">
            <v>4104.8</v>
          </cell>
          <cell r="E293">
            <v>0.94630999999999998</v>
          </cell>
          <cell r="F293">
            <v>0.32811800000000002</v>
          </cell>
          <cell r="G293">
            <v>-3.5965400000000002E-2</v>
          </cell>
        </row>
        <row r="294">
          <cell r="B294">
            <v>35649</v>
          </cell>
          <cell r="C294">
            <v>183.59</v>
          </cell>
          <cell r="D294">
            <v>4104.8</v>
          </cell>
          <cell r="E294">
            <v>0.94630999999999998</v>
          </cell>
          <cell r="F294">
            <v>0.32811800000000002</v>
          </cell>
          <cell r="G294">
            <v>-3.5965400000000002E-2</v>
          </cell>
        </row>
        <row r="295">
          <cell r="B295">
            <v>35650</v>
          </cell>
          <cell r="C295">
            <v>183.59</v>
          </cell>
          <cell r="D295">
            <v>4104.8</v>
          </cell>
          <cell r="E295">
            <v>0.94630999999999998</v>
          </cell>
          <cell r="F295">
            <v>0.32811800000000002</v>
          </cell>
          <cell r="G295">
            <v>-3.5965400000000002E-2</v>
          </cell>
        </row>
        <row r="296">
          <cell r="B296">
            <v>35651</v>
          </cell>
          <cell r="C296">
            <v>183.59</v>
          </cell>
          <cell r="D296">
            <v>4104.8</v>
          </cell>
          <cell r="E296">
            <v>0.94630999999999998</v>
          </cell>
          <cell r="F296">
            <v>0.32811800000000002</v>
          </cell>
          <cell r="G296">
            <v>-3.5965400000000002E-2</v>
          </cell>
        </row>
        <row r="297">
          <cell r="B297">
            <v>35652</v>
          </cell>
          <cell r="C297">
            <v>183.59</v>
          </cell>
          <cell r="D297">
            <v>4104.8</v>
          </cell>
          <cell r="E297">
            <v>0.94630999999999998</v>
          </cell>
          <cell r="F297">
            <v>0.32811800000000002</v>
          </cell>
          <cell r="G297">
            <v>-3.5965400000000002E-2</v>
          </cell>
        </row>
        <row r="298">
          <cell r="B298">
            <v>35653</v>
          </cell>
          <cell r="C298">
            <v>183.59</v>
          </cell>
          <cell r="D298">
            <v>4104.8</v>
          </cell>
          <cell r="E298">
            <v>0.94630999999999998</v>
          </cell>
          <cell r="F298">
            <v>0.32811800000000002</v>
          </cell>
          <cell r="G298">
            <v>-3.5965400000000002E-2</v>
          </cell>
        </row>
        <row r="299">
          <cell r="B299">
            <v>35654</v>
          </cell>
          <cell r="C299">
            <v>183.59</v>
          </cell>
          <cell r="D299">
            <v>4104.8</v>
          </cell>
          <cell r="E299">
            <v>0.94630999999999998</v>
          </cell>
          <cell r="F299">
            <v>0.32811800000000002</v>
          </cell>
          <cell r="G299">
            <v>-3.5965400000000002E-2</v>
          </cell>
        </row>
        <row r="300">
          <cell r="B300">
            <v>35655</v>
          </cell>
          <cell r="C300">
            <v>183.59</v>
          </cell>
          <cell r="D300">
            <v>4104.8</v>
          </cell>
          <cell r="E300">
            <v>0.94630999999999998</v>
          </cell>
          <cell r="F300">
            <v>0.32811800000000002</v>
          </cell>
          <cell r="G300">
            <v>-3.5965400000000002E-2</v>
          </cell>
        </row>
        <row r="301">
          <cell r="B301">
            <v>35656</v>
          </cell>
          <cell r="C301">
            <v>183.59</v>
          </cell>
          <cell r="D301">
            <v>4104.8</v>
          </cell>
          <cell r="E301">
            <v>0.94630999999999998</v>
          </cell>
          <cell r="F301">
            <v>0.32811800000000002</v>
          </cell>
          <cell r="G301">
            <v>-3.5965400000000002E-2</v>
          </cell>
        </row>
        <row r="302">
          <cell r="B302">
            <v>35657</v>
          </cell>
          <cell r="C302">
            <v>183.59</v>
          </cell>
          <cell r="D302">
            <v>4104.8</v>
          </cell>
          <cell r="E302">
            <v>0.94630999999999998</v>
          </cell>
          <cell r="F302">
            <v>0.32811800000000002</v>
          </cell>
          <cell r="G302">
            <v>-3.5965400000000002E-2</v>
          </cell>
        </row>
        <row r="303">
          <cell r="B303">
            <v>35658</v>
          </cell>
          <cell r="C303">
            <v>183.59</v>
          </cell>
          <cell r="D303">
            <v>4104.8</v>
          </cell>
          <cell r="E303">
            <v>0.94630999999999998</v>
          </cell>
          <cell r="F303">
            <v>0.32811800000000002</v>
          </cell>
          <cell r="G303">
            <v>-3.5965400000000002E-2</v>
          </cell>
        </row>
        <row r="304">
          <cell r="B304">
            <v>35659</v>
          </cell>
          <cell r="C304">
            <v>183.59</v>
          </cell>
          <cell r="D304">
            <v>4104.8</v>
          </cell>
          <cell r="E304">
            <v>0.94630999999999998</v>
          </cell>
          <cell r="F304">
            <v>0.32811800000000002</v>
          </cell>
          <cell r="G304">
            <v>-3.5965400000000002E-2</v>
          </cell>
        </row>
        <row r="305">
          <cell r="B305">
            <v>35660</v>
          </cell>
          <cell r="C305">
            <v>183.59</v>
          </cell>
          <cell r="D305">
            <v>4104.8</v>
          </cell>
          <cell r="E305">
            <v>0.94630999999999998</v>
          </cell>
          <cell r="F305">
            <v>0.32811800000000002</v>
          </cell>
          <cell r="G305">
            <v>-3.5965400000000002E-2</v>
          </cell>
        </row>
        <row r="306">
          <cell r="B306">
            <v>35661</v>
          </cell>
          <cell r="C306">
            <v>183.59</v>
          </cell>
          <cell r="D306">
            <v>4104.8</v>
          </cell>
          <cell r="E306">
            <v>0.94630999999999998</v>
          </cell>
          <cell r="F306">
            <v>0.32811800000000002</v>
          </cell>
          <cell r="G306">
            <v>-3.5965400000000002E-2</v>
          </cell>
        </row>
        <row r="307">
          <cell r="B307">
            <v>35662</v>
          </cell>
          <cell r="C307">
            <v>183.59</v>
          </cell>
          <cell r="D307">
            <v>4104.8</v>
          </cell>
          <cell r="E307">
            <v>0.94630999999999998</v>
          </cell>
          <cell r="F307">
            <v>0.32811800000000002</v>
          </cell>
          <cell r="G307">
            <v>-3.5965400000000002E-2</v>
          </cell>
        </row>
        <row r="308">
          <cell r="B308">
            <v>35663</v>
          </cell>
          <cell r="C308">
            <v>183.59</v>
          </cell>
          <cell r="D308">
            <v>4104.8</v>
          </cell>
          <cell r="E308">
            <v>0.94630999999999998</v>
          </cell>
          <cell r="F308">
            <v>0.32811800000000002</v>
          </cell>
          <cell r="G308">
            <v>-3.5965400000000002E-2</v>
          </cell>
        </row>
        <row r="309">
          <cell r="B309">
            <v>35664</v>
          </cell>
          <cell r="C309">
            <v>183.59</v>
          </cell>
          <cell r="D309">
            <v>4104.8</v>
          </cell>
          <cell r="E309">
            <v>0.94630999999999998</v>
          </cell>
          <cell r="F309">
            <v>0.32811800000000002</v>
          </cell>
          <cell r="G309">
            <v>-3.5965400000000002E-2</v>
          </cell>
        </row>
        <row r="310">
          <cell r="B310">
            <v>35665</v>
          </cell>
          <cell r="C310">
            <v>183.59</v>
          </cell>
          <cell r="D310">
            <v>4104.8</v>
          </cell>
          <cell r="E310">
            <v>0.94630999999999998</v>
          </cell>
          <cell r="F310">
            <v>0.32811800000000002</v>
          </cell>
          <cell r="G310">
            <v>-3.5965400000000002E-2</v>
          </cell>
        </row>
        <row r="311">
          <cell r="B311">
            <v>35666</v>
          </cell>
          <cell r="C311">
            <v>183.59</v>
          </cell>
          <cell r="D311">
            <v>4104.8</v>
          </cell>
          <cell r="E311">
            <v>0.94630999999999998</v>
          </cell>
          <cell r="F311">
            <v>0.32811800000000002</v>
          </cell>
          <cell r="G311">
            <v>-3.5965400000000002E-2</v>
          </cell>
        </row>
        <row r="312">
          <cell r="B312">
            <v>35667</v>
          </cell>
          <cell r="C312">
            <v>183.59</v>
          </cell>
          <cell r="D312">
            <v>4104.8</v>
          </cell>
          <cell r="E312">
            <v>0.94630999999999998</v>
          </cell>
          <cell r="F312">
            <v>0.32811800000000002</v>
          </cell>
          <cell r="G312">
            <v>-3.5965400000000002E-2</v>
          </cell>
        </row>
        <row r="313">
          <cell r="B313">
            <v>35668</v>
          </cell>
          <cell r="C313">
            <v>183.59</v>
          </cell>
          <cell r="D313">
            <v>4104.8</v>
          </cell>
          <cell r="E313">
            <v>0.94630999999999998</v>
          </cell>
          <cell r="F313">
            <v>0.32811800000000002</v>
          </cell>
          <cell r="G313">
            <v>-3.5965400000000002E-2</v>
          </cell>
        </row>
        <row r="314">
          <cell r="B314">
            <v>35669</v>
          </cell>
          <cell r="C314">
            <v>183.59</v>
          </cell>
          <cell r="D314">
            <v>4104.8</v>
          </cell>
          <cell r="E314">
            <v>0.94630999999999998</v>
          </cell>
          <cell r="F314">
            <v>0.32811800000000002</v>
          </cell>
          <cell r="G314">
            <v>-3.5965400000000002E-2</v>
          </cell>
        </row>
        <row r="315">
          <cell r="B315">
            <v>35670</v>
          </cell>
          <cell r="C315">
            <v>183.59</v>
          </cell>
          <cell r="D315">
            <v>4104.8</v>
          </cell>
          <cell r="E315">
            <v>0.94630999999999998</v>
          </cell>
          <cell r="F315">
            <v>0.32811800000000002</v>
          </cell>
          <cell r="G315">
            <v>-3.5965400000000002E-2</v>
          </cell>
        </row>
        <row r="316">
          <cell r="B316">
            <v>35671</v>
          </cell>
          <cell r="C316">
            <v>183.59</v>
          </cell>
          <cell r="D316">
            <v>4104.8</v>
          </cell>
          <cell r="E316">
            <v>0.94630999999999998</v>
          </cell>
          <cell r="F316">
            <v>0.32811800000000002</v>
          </cell>
          <cell r="G316">
            <v>-3.5965400000000002E-2</v>
          </cell>
        </row>
        <row r="317">
          <cell r="B317">
            <v>35672</v>
          </cell>
          <cell r="C317">
            <v>183.59</v>
          </cell>
          <cell r="D317">
            <v>4104.8</v>
          </cell>
          <cell r="E317">
            <v>0.94630999999999998</v>
          </cell>
          <cell r="F317">
            <v>0.32811800000000002</v>
          </cell>
          <cell r="G317">
            <v>-3.5965400000000002E-2</v>
          </cell>
        </row>
        <row r="318">
          <cell r="B318">
            <v>35673</v>
          </cell>
          <cell r="C318">
            <v>183.59</v>
          </cell>
          <cell r="D318">
            <v>4104.8</v>
          </cell>
          <cell r="E318">
            <v>0.94630999999999998</v>
          </cell>
          <cell r="F318">
            <v>0.32811800000000002</v>
          </cell>
          <cell r="G318">
            <v>-3.5965400000000002E-2</v>
          </cell>
        </row>
        <row r="319">
          <cell r="B319">
            <v>35674</v>
          </cell>
          <cell r="C319">
            <v>188.17</v>
          </cell>
          <cell r="D319">
            <v>4139.96</v>
          </cell>
          <cell r="E319">
            <v>0.97792000000000001</v>
          </cell>
          <cell r="F319">
            <v>0.32811800000000002</v>
          </cell>
          <cell r="G319">
            <v>-3.5965400000000002E-2</v>
          </cell>
        </row>
        <row r="320">
          <cell r="B320">
            <v>35675</v>
          </cell>
          <cell r="C320">
            <v>188.17</v>
          </cell>
          <cell r="D320">
            <v>4139.96</v>
          </cell>
          <cell r="E320">
            <v>0.97792000000000001</v>
          </cell>
          <cell r="F320">
            <v>0.32811800000000002</v>
          </cell>
          <cell r="G320">
            <v>-3.5965400000000002E-2</v>
          </cell>
        </row>
        <row r="321">
          <cell r="B321">
            <v>35676</v>
          </cell>
          <cell r="C321">
            <v>188.17</v>
          </cell>
          <cell r="D321">
            <v>4139.96</v>
          </cell>
          <cell r="E321">
            <v>0.97792000000000001</v>
          </cell>
          <cell r="F321">
            <v>0.32811800000000002</v>
          </cell>
          <cell r="G321">
            <v>-3.5965400000000002E-2</v>
          </cell>
        </row>
        <row r="322">
          <cell r="B322">
            <v>35677</v>
          </cell>
          <cell r="C322">
            <v>188.17</v>
          </cell>
          <cell r="D322">
            <v>4139.96</v>
          </cell>
          <cell r="E322">
            <v>0.97792000000000001</v>
          </cell>
          <cell r="F322">
            <v>0.32811800000000002</v>
          </cell>
          <cell r="G322">
            <v>-3.5965400000000002E-2</v>
          </cell>
        </row>
        <row r="323">
          <cell r="B323">
            <v>35678</v>
          </cell>
          <cell r="C323">
            <v>188.17</v>
          </cell>
          <cell r="D323">
            <v>4139.96</v>
          </cell>
          <cell r="E323">
            <v>0.97792000000000001</v>
          </cell>
          <cell r="F323">
            <v>0.32811800000000002</v>
          </cell>
          <cell r="G323">
            <v>-3.5965400000000002E-2</v>
          </cell>
        </row>
        <row r="324">
          <cell r="B324">
            <v>35679</v>
          </cell>
          <cell r="C324">
            <v>188.17</v>
          </cell>
          <cell r="D324">
            <v>4139.96</v>
          </cell>
          <cell r="E324">
            <v>0.97792000000000001</v>
          </cell>
          <cell r="F324">
            <v>0.32811800000000002</v>
          </cell>
          <cell r="G324">
            <v>-3.5965400000000002E-2</v>
          </cell>
        </row>
        <row r="325">
          <cell r="B325">
            <v>35680</v>
          </cell>
          <cell r="C325">
            <v>188.17</v>
          </cell>
          <cell r="D325">
            <v>4139.96</v>
          </cell>
          <cell r="E325">
            <v>0.97792000000000001</v>
          </cell>
          <cell r="F325">
            <v>0.32811800000000002</v>
          </cell>
          <cell r="G325">
            <v>-3.5965400000000002E-2</v>
          </cell>
        </row>
        <row r="326">
          <cell r="B326">
            <v>35681</v>
          </cell>
          <cell r="C326">
            <v>188.17</v>
          </cell>
          <cell r="D326">
            <v>4139.96</v>
          </cell>
          <cell r="E326">
            <v>0.97792000000000001</v>
          </cell>
          <cell r="F326">
            <v>0.32811800000000002</v>
          </cell>
          <cell r="G326">
            <v>-3.5965400000000002E-2</v>
          </cell>
        </row>
        <row r="327">
          <cell r="B327">
            <v>35682</v>
          </cell>
          <cell r="C327">
            <v>188.17</v>
          </cell>
          <cell r="D327">
            <v>4139.96</v>
          </cell>
          <cell r="E327">
            <v>0.97792000000000001</v>
          </cell>
          <cell r="F327">
            <v>0.32811800000000002</v>
          </cell>
          <cell r="G327">
            <v>-3.5965400000000002E-2</v>
          </cell>
        </row>
        <row r="328">
          <cell r="B328">
            <v>35683</v>
          </cell>
          <cell r="C328">
            <v>188.17</v>
          </cell>
          <cell r="D328">
            <v>4139.96</v>
          </cell>
          <cell r="E328">
            <v>0.97792000000000001</v>
          </cell>
          <cell r="F328">
            <v>0.32811800000000002</v>
          </cell>
          <cell r="G328">
            <v>-3.5965400000000002E-2</v>
          </cell>
        </row>
        <row r="329">
          <cell r="B329">
            <v>35684</v>
          </cell>
          <cell r="C329">
            <v>188.17</v>
          </cell>
          <cell r="D329">
            <v>4139.96</v>
          </cell>
          <cell r="E329">
            <v>0.97792000000000001</v>
          </cell>
          <cell r="F329">
            <v>0.32811800000000002</v>
          </cell>
          <cell r="G329">
            <v>-3.5965400000000002E-2</v>
          </cell>
        </row>
        <row r="330">
          <cell r="B330">
            <v>35685</v>
          </cell>
          <cell r="C330">
            <v>188.17</v>
          </cell>
          <cell r="D330">
            <v>4139.96</v>
          </cell>
          <cell r="E330">
            <v>0.97792000000000001</v>
          </cell>
          <cell r="F330">
            <v>0.32811800000000002</v>
          </cell>
          <cell r="G330">
            <v>-3.5965400000000002E-2</v>
          </cell>
        </row>
        <row r="331">
          <cell r="B331">
            <v>35686</v>
          </cell>
          <cell r="C331">
            <v>188.17</v>
          </cell>
          <cell r="D331">
            <v>4139.96</v>
          </cell>
          <cell r="E331">
            <v>0.97792000000000001</v>
          </cell>
          <cell r="F331">
            <v>0.32811800000000002</v>
          </cell>
          <cell r="G331">
            <v>-3.5965400000000002E-2</v>
          </cell>
        </row>
        <row r="332">
          <cell r="B332">
            <v>35687</v>
          </cell>
          <cell r="C332">
            <v>188.17</v>
          </cell>
          <cell r="D332">
            <v>4139.96</v>
          </cell>
          <cell r="E332">
            <v>0.97792000000000001</v>
          </cell>
          <cell r="F332">
            <v>0.32811800000000002</v>
          </cell>
          <cell r="G332">
            <v>-3.5965400000000002E-2</v>
          </cell>
        </row>
        <row r="333">
          <cell r="B333">
            <v>35688</v>
          </cell>
          <cell r="C333">
            <v>188.17</v>
          </cell>
          <cell r="D333">
            <v>4139.96</v>
          </cell>
          <cell r="E333">
            <v>0.97792000000000001</v>
          </cell>
          <cell r="F333">
            <v>0.32811800000000002</v>
          </cell>
          <cell r="G333">
            <v>-3.5965400000000002E-2</v>
          </cell>
        </row>
        <row r="334">
          <cell r="B334">
            <v>35689</v>
          </cell>
          <cell r="C334">
            <v>188.17</v>
          </cell>
          <cell r="D334">
            <v>4139.96</v>
          </cell>
          <cell r="E334">
            <v>0.97792000000000001</v>
          </cell>
          <cell r="F334">
            <v>0.32811800000000002</v>
          </cell>
          <cell r="G334">
            <v>-3.5965400000000002E-2</v>
          </cell>
        </row>
        <row r="335">
          <cell r="B335">
            <v>35690</v>
          </cell>
          <cell r="C335">
            <v>188.17</v>
          </cell>
          <cell r="D335">
            <v>4139.96</v>
          </cell>
          <cell r="E335">
            <v>0.97792000000000001</v>
          </cell>
          <cell r="F335">
            <v>0.32811800000000002</v>
          </cell>
          <cell r="G335">
            <v>-3.5965400000000002E-2</v>
          </cell>
        </row>
        <row r="336">
          <cell r="B336">
            <v>35691</v>
          </cell>
          <cell r="C336">
            <v>188.17</v>
          </cell>
          <cell r="D336">
            <v>4139.96</v>
          </cell>
          <cell r="E336">
            <v>0.97792000000000001</v>
          </cell>
          <cell r="F336">
            <v>0.32811800000000002</v>
          </cell>
          <cell r="G336">
            <v>-3.5965400000000002E-2</v>
          </cell>
        </row>
        <row r="337">
          <cell r="B337">
            <v>35692</v>
          </cell>
          <cell r="C337">
            <v>188.17</v>
          </cell>
          <cell r="D337">
            <v>4139.96</v>
          </cell>
          <cell r="E337">
            <v>0.97792000000000001</v>
          </cell>
          <cell r="F337">
            <v>0.32811800000000002</v>
          </cell>
          <cell r="G337">
            <v>-3.5965400000000002E-2</v>
          </cell>
        </row>
        <row r="338">
          <cell r="B338">
            <v>35693</v>
          </cell>
          <cell r="C338">
            <v>188.17</v>
          </cell>
          <cell r="D338">
            <v>4139.96</v>
          </cell>
          <cell r="E338">
            <v>0.97792000000000001</v>
          </cell>
          <cell r="F338">
            <v>0.32811800000000002</v>
          </cell>
          <cell r="G338">
            <v>-3.5965400000000002E-2</v>
          </cell>
        </row>
        <row r="339">
          <cell r="B339">
            <v>35694</v>
          </cell>
          <cell r="C339">
            <v>188.17</v>
          </cell>
          <cell r="D339">
            <v>4139.96</v>
          </cell>
          <cell r="E339">
            <v>0.97792000000000001</v>
          </cell>
          <cell r="F339">
            <v>0.32811800000000002</v>
          </cell>
          <cell r="G339">
            <v>-3.5965400000000002E-2</v>
          </cell>
        </row>
        <row r="340">
          <cell r="B340">
            <v>35695</v>
          </cell>
          <cell r="C340">
            <v>188.17</v>
          </cell>
          <cell r="D340">
            <v>4139.96</v>
          </cell>
          <cell r="E340">
            <v>0.97792000000000001</v>
          </cell>
          <cell r="F340">
            <v>0.32811800000000002</v>
          </cell>
          <cell r="G340">
            <v>-3.5965400000000002E-2</v>
          </cell>
        </row>
        <row r="341">
          <cell r="B341">
            <v>35696</v>
          </cell>
          <cell r="C341">
            <v>188.17</v>
          </cell>
          <cell r="D341">
            <v>4139.96</v>
          </cell>
          <cell r="E341">
            <v>0.97792000000000001</v>
          </cell>
          <cell r="F341">
            <v>0.32811800000000002</v>
          </cell>
          <cell r="G341">
            <v>-3.5965400000000002E-2</v>
          </cell>
        </row>
        <row r="342">
          <cell r="B342">
            <v>35697</v>
          </cell>
          <cell r="C342">
            <v>188.17</v>
          </cell>
          <cell r="D342">
            <v>4139.96</v>
          </cell>
          <cell r="E342">
            <v>0.97792000000000001</v>
          </cell>
          <cell r="F342">
            <v>0.32811800000000002</v>
          </cell>
          <cell r="G342">
            <v>-3.5965400000000002E-2</v>
          </cell>
        </row>
        <row r="343">
          <cell r="B343">
            <v>35698</v>
          </cell>
          <cell r="C343">
            <v>188.17</v>
          </cell>
          <cell r="D343">
            <v>4139.96</v>
          </cell>
          <cell r="E343">
            <v>0.97792000000000001</v>
          </cell>
          <cell r="F343">
            <v>0.32811800000000002</v>
          </cell>
          <cell r="G343">
            <v>-3.5965400000000002E-2</v>
          </cell>
        </row>
        <row r="344">
          <cell r="B344">
            <v>35699</v>
          </cell>
          <cell r="C344">
            <v>188.17</v>
          </cell>
          <cell r="D344">
            <v>4139.96</v>
          </cell>
          <cell r="E344">
            <v>0.97792000000000001</v>
          </cell>
          <cell r="F344">
            <v>0.32811800000000002</v>
          </cell>
          <cell r="G344">
            <v>-3.5965400000000002E-2</v>
          </cell>
        </row>
        <row r="345">
          <cell r="B345">
            <v>35700</v>
          </cell>
          <cell r="C345">
            <v>188.17</v>
          </cell>
          <cell r="D345">
            <v>4139.96</v>
          </cell>
          <cell r="E345">
            <v>0.97792000000000001</v>
          </cell>
          <cell r="F345">
            <v>0.32811800000000002</v>
          </cell>
          <cell r="G345">
            <v>-3.5965400000000002E-2</v>
          </cell>
        </row>
        <row r="346">
          <cell r="B346">
            <v>35701</v>
          </cell>
          <cell r="C346">
            <v>188.17</v>
          </cell>
          <cell r="D346">
            <v>4139.96</v>
          </cell>
          <cell r="E346">
            <v>0.97792000000000001</v>
          </cell>
          <cell r="F346">
            <v>0.32811800000000002</v>
          </cell>
          <cell r="G346">
            <v>-3.5965400000000002E-2</v>
          </cell>
        </row>
        <row r="347">
          <cell r="B347">
            <v>35702</v>
          </cell>
          <cell r="C347">
            <v>188.17</v>
          </cell>
          <cell r="D347">
            <v>4139.96</v>
          </cell>
          <cell r="E347">
            <v>0.97792000000000001</v>
          </cell>
          <cell r="F347">
            <v>0.32811800000000002</v>
          </cell>
          <cell r="G347">
            <v>-3.5965400000000002E-2</v>
          </cell>
        </row>
        <row r="348">
          <cell r="B348">
            <v>35703</v>
          </cell>
          <cell r="C348">
            <v>188.17</v>
          </cell>
          <cell r="D348">
            <v>4139.96</v>
          </cell>
          <cell r="E348">
            <v>0.97792000000000001</v>
          </cell>
          <cell r="F348">
            <v>0.32811800000000002</v>
          </cell>
          <cell r="G348">
            <v>-3.5965400000000002E-2</v>
          </cell>
        </row>
        <row r="349">
          <cell r="B349">
            <v>35704</v>
          </cell>
          <cell r="C349">
            <v>192.86</v>
          </cell>
          <cell r="D349">
            <v>4262.1400000000003</v>
          </cell>
          <cell r="E349">
            <v>0.96911000000000003</v>
          </cell>
          <cell r="F349">
            <v>0.32811800000000002</v>
          </cell>
          <cell r="G349">
            <v>-3.5965400000000002E-2</v>
          </cell>
        </row>
        <row r="350">
          <cell r="B350">
            <v>35705</v>
          </cell>
          <cell r="C350">
            <v>192.86</v>
          </cell>
          <cell r="D350">
            <v>4262.1400000000003</v>
          </cell>
          <cell r="E350">
            <v>0.96911000000000003</v>
          </cell>
          <cell r="F350">
            <v>0.32811800000000002</v>
          </cell>
          <cell r="G350">
            <v>-3.5965400000000002E-2</v>
          </cell>
        </row>
        <row r="351">
          <cell r="B351">
            <v>35706</v>
          </cell>
          <cell r="C351">
            <v>192.86</v>
          </cell>
          <cell r="D351">
            <v>4262.1400000000003</v>
          </cell>
          <cell r="E351">
            <v>0.96911000000000003</v>
          </cell>
          <cell r="F351">
            <v>0.32811800000000002</v>
          </cell>
          <cell r="G351">
            <v>-3.5965400000000002E-2</v>
          </cell>
        </row>
        <row r="352">
          <cell r="B352">
            <v>35707</v>
          </cell>
          <cell r="C352">
            <v>192.86</v>
          </cell>
          <cell r="D352">
            <v>4262.1400000000003</v>
          </cell>
          <cell r="E352">
            <v>0.96911000000000003</v>
          </cell>
          <cell r="F352">
            <v>0.32811800000000002</v>
          </cell>
          <cell r="G352">
            <v>-3.5965400000000002E-2</v>
          </cell>
        </row>
        <row r="353">
          <cell r="B353">
            <v>35708</v>
          </cell>
          <cell r="C353">
            <v>192.86</v>
          </cell>
          <cell r="D353">
            <v>4262.1400000000003</v>
          </cell>
          <cell r="E353">
            <v>0.96911000000000003</v>
          </cell>
          <cell r="F353">
            <v>0.32811800000000002</v>
          </cell>
          <cell r="G353">
            <v>-3.5965400000000002E-2</v>
          </cell>
        </row>
        <row r="354">
          <cell r="B354">
            <v>35709</v>
          </cell>
          <cell r="C354">
            <v>192.86</v>
          </cell>
          <cell r="D354">
            <v>4262.1400000000003</v>
          </cell>
          <cell r="E354">
            <v>0.96911000000000003</v>
          </cell>
          <cell r="F354">
            <v>0.32811800000000002</v>
          </cell>
          <cell r="G354">
            <v>-3.5965400000000002E-2</v>
          </cell>
        </row>
        <row r="355">
          <cell r="B355">
            <v>35710</v>
          </cell>
          <cell r="C355">
            <v>192.86</v>
          </cell>
          <cell r="D355">
            <v>4262.1400000000003</v>
          </cell>
          <cell r="E355">
            <v>0.96911000000000003</v>
          </cell>
          <cell r="F355">
            <v>0.32811800000000002</v>
          </cell>
          <cell r="G355">
            <v>-3.5965400000000002E-2</v>
          </cell>
        </row>
        <row r="356">
          <cell r="B356">
            <v>35711</v>
          </cell>
          <cell r="C356">
            <v>192.86</v>
          </cell>
          <cell r="D356">
            <v>4262.1400000000003</v>
          </cell>
          <cell r="E356">
            <v>0.96911000000000003</v>
          </cell>
          <cell r="F356">
            <v>0.32811800000000002</v>
          </cell>
          <cell r="G356">
            <v>-3.5965400000000002E-2</v>
          </cell>
        </row>
        <row r="357">
          <cell r="B357">
            <v>35712</v>
          </cell>
          <cell r="C357">
            <v>192.86</v>
          </cell>
          <cell r="D357">
            <v>4262.1400000000003</v>
          </cell>
          <cell r="E357">
            <v>0.96911000000000003</v>
          </cell>
          <cell r="F357">
            <v>0.32811800000000002</v>
          </cell>
          <cell r="G357">
            <v>-3.5965400000000002E-2</v>
          </cell>
        </row>
        <row r="358">
          <cell r="B358">
            <v>35713</v>
          </cell>
          <cell r="C358">
            <v>192.86</v>
          </cell>
          <cell r="D358">
            <v>4262.1400000000003</v>
          </cell>
          <cell r="E358">
            <v>0.96911000000000003</v>
          </cell>
          <cell r="F358">
            <v>0.32811800000000002</v>
          </cell>
          <cell r="G358">
            <v>-3.5965400000000002E-2</v>
          </cell>
        </row>
        <row r="359">
          <cell r="B359">
            <v>35714</v>
          </cell>
          <cell r="C359">
            <v>192.86</v>
          </cell>
          <cell r="D359">
            <v>4262.1400000000003</v>
          </cell>
          <cell r="E359">
            <v>0.96911000000000003</v>
          </cell>
          <cell r="F359">
            <v>0.32811800000000002</v>
          </cell>
          <cell r="G359">
            <v>-3.5965400000000002E-2</v>
          </cell>
        </row>
        <row r="360">
          <cell r="B360">
            <v>35715</v>
          </cell>
          <cell r="C360">
            <v>192.86</v>
          </cell>
          <cell r="D360">
            <v>4262.1400000000003</v>
          </cell>
          <cell r="E360">
            <v>0.96911000000000003</v>
          </cell>
          <cell r="F360">
            <v>0.32811800000000002</v>
          </cell>
          <cell r="G360">
            <v>-3.5965400000000002E-2</v>
          </cell>
        </row>
        <row r="361">
          <cell r="B361">
            <v>35716</v>
          </cell>
          <cell r="C361">
            <v>192.86</v>
          </cell>
          <cell r="D361">
            <v>4262.1400000000003</v>
          </cell>
          <cell r="E361">
            <v>0.96911000000000003</v>
          </cell>
          <cell r="F361">
            <v>0.32811800000000002</v>
          </cell>
          <cell r="G361">
            <v>-3.5965400000000002E-2</v>
          </cell>
        </row>
        <row r="362">
          <cell r="B362">
            <v>35717</v>
          </cell>
          <cell r="C362">
            <v>192.86</v>
          </cell>
          <cell r="D362">
            <v>4262.1400000000003</v>
          </cell>
          <cell r="E362">
            <v>0.96911000000000003</v>
          </cell>
          <cell r="F362">
            <v>0.32811800000000002</v>
          </cell>
          <cell r="G362">
            <v>-3.5965400000000002E-2</v>
          </cell>
        </row>
        <row r="363">
          <cell r="B363">
            <v>35718</v>
          </cell>
          <cell r="C363">
            <v>192.86</v>
          </cell>
          <cell r="D363">
            <v>4262.1400000000003</v>
          </cell>
          <cell r="E363">
            <v>0.96911000000000003</v>
          </cell>
          <cell r="F363">
            <v>0.32811800000000002</v>
          </cell>
          <cell r="G363">
            <v>-3.5965400000000002E-2</v>
          </cell>
        </row>
        <row r="364">
          <cell r="B364">
            <v>35719</v>
          </cell>
          <cell r="C364">
            <v>192.86</v>
          </cell>
          <cell r="D364">
            <v>4262.1400000000003</v>
          </cell>
          <cell r="E364">
            <v>0.96911000000000003</v>
          </cell>
          <cell r="F364">
            <v>0.32811800000000002</v>
          </cell>
          <cell r="G364">
            <v>-3.5965400000000002E-2</v>
          </cell>
        </row>
        <row r="365">
          <cell r="B365">
            <v>35720</v>
          </cell>
          <cell r="C365">
            <v>192.86</v>
          </cell>
          <cell r="D365">
            <v>4262.1400000000003</v>
          </cell>
          <cell r="E365">
            <v>0.96911000000000003</v>
          </cell>
          <cell r="F365">
            <v>0.32811800000000002</v>
          </cell>
          <cell r="G365">
            <v>-3.5965400000000002E-2</v>
          </cell>
        </row>
        <row r="366">
          <cell r="B366">
            <v>35721</v>
          </cell>
          <cell r="C366">
            <v>192.86</v>
          </cell>
          <cell r="D366">
            <v>4262.1400000000003</v>
          </cell>
          <cell r="E366">
            <v>0.96911000000000003</v>
          </cell>
          <cell r="F366">
            <v>0.32811800000000002</v>
          </cell>
          <cell r="G366">
            <v>-3.5965400000000002E-2</v>
          </cell>
        </row>
        <row r="367">
          <cell r="B367">
            <v>35722</v>
          </cell>
          <cell r="C367">
            <v>192.86</v>
          </cell>
          <cell r="D367">
            <v>4262.1400000000003</v>
          </cell>
          <cell r="E367">
            <v>0.96911000000000003</v>
          </cell>
          <cell r="F367">
            <v>0.32811800000000002</v>
          </cell>
          <cell r="G367">
            <v>-3.5965400000000002E-2</v>
          </cell>
        </row>
        <row r="368">
          <cell r="B368">
            <v>35723</v>
          </cell>
          <cell r="C368">
            <v>192.86</v>
          </cell>
          <cell r="D368">
            <v>4262.1400000000003</v>
          </cell>
          <cell r="E368">
            <v>0.96911000000000003</v>
          </cell>
          <cell r="F368">
            <v>0.32811800000000002</v>
          </cell>
          <cell r="G368">
            <v>-3.5965400000000002E-2</v>
          </cell>
        </row>
        <row r="369">
          <cell r="B369">
            <v>35724</v>
          </cell>
          <cell r="C369">
            <v>192.86</v>
          </cell>
          <cell r="D369">
            <v>4262.1400000000003</v>
          </cell>
          <cell r="E369">
            <v>0.96911000000000003</v>
          </cell>
          <cell r="F369">
            <v>0.32811800000000002</v>
          </cell>
          <cell r="G369">
            <v>-3.5965400000000002E-2</v>
          </cell>
        </row>
        <row r="370">
          <cell r="B370">
            <v>35725</v>
          </cell>
          <cell r="C370">
            <v>192.86</v>
          </cell>
          <cell r="D370">
            <v>4262.1400000000003</v>
          </cell>
          <cell r="E370">
            <v>0.96911000000000003</v>
          </cell>
          <cell r="F370">
            <v>0.32811800000000002</v>
          </cell>
          <cell r="G370">
            <v>-3.5965400000000002E-2</v>
          </cell>
        </row>
        <row r="371">
          <cell r="B371">
            <v>35726</v>
          </cell>
          <cell r="C371">
            <v>192.86</v>
          </cell>
          <cell r="D371">
            <v>4262.1400000000003</v>
          </cell>
          <cell r="E371">
            <v>0.96911000000000003</v>
          </cell>
          <cell r="F371">
            <v>0.32811800000000002</v>
          </cell>
          <cell r="G371">
            <v>-3.5965400000000002E-2</v>
          </cell>
        </row>
        <row r="372">
          <cell r="B372">
            <v>35727</v>
          </cell>
          <cell r="C372">
            <v>192.86</v>
          </cell>
          <cell r="D372">
            <v>4262.1400000000003</v>
          </cell>
          <cell r="E372">
            <v>0.96911000000000003</v>
          </cell>
          <cell r="F372">
            <v>0.32811800000000002</v>
          </cell>
          <cell r="G372">
            <v>-3.5965400000000002E-2</v>
          </cell>
        </row>
        <row r="373">
          <cell r="B373">
            <v>35728</v>
          </cell>
          <cell r="C373">
            <v>192.86</v>
          </cell>
          <cell r="D373">
            <v>4262.1400000000003</v>
          </cell>
          <cell r="E373">
            <v>0.96911000000000003</v>
          </cell>
          <cell r="F373">
            <v>0.32811800000000002</v>
          </cell>
          <cell r="G373">
            <v>-3.5965400000000002E-2</v>
          </cell>
        </row>
        <row r="374">
          <cell r="B374">
            <v>35729</v>
          </cell>
          <cell r="C374">
            <v>192.86</v>
          </cell>
          <cell r="D374">
            <v>4262.1400000000003</v>
          </cell>
          <cell r="E374">
            <v>0.96911000000000003</v>
          </cell>
          <cell r="F374">
            <v>0.32811800000000002</v>
          </cell>
          <cell r="G374">
            <v>-3.5965400000000002E-2</v>
          </cell>
        </row>
        <row r="375">
          <cell r="B375">
            <v>35730</v>
          </cell>
          <cell r="C375">
            <v>192.86</v>
          </cell>
          <cell r="D375">
            <v>4262.1400000000003</v>
          </cell>
          <cell r="E375">
            <v>0.96911000000000003</v>
          </cell>
          <cell r="F375">
            <v>0.32811800000000002</v>
          </cell>
          <cell r="G375">
            <v>-3.5965400000000002E-2</v>
          </cell>
        </row>
        <row r="376">
          <cell r="B376">
            <v>35731</v>
          </cell>
          <cell r="C376">
            <v>192.86</v>
          </cell>
          <cell r="D376">
            <v>4262.1400000000003</v>
          </cell>
          <cell r="E376">
            <v>0.96911000000000003</v>
          </cell>
          <cell r="F376">
            <v>0.32811800000000002</v>
          </cell>
          <cell r="G376">
            <v>-3.5965400000000002E-2</v>
          </cell>
        </row>
        <row r="377">
          <cell r="B377">
            <v>35732</v>
          </cell>
          <cell r="C377">
            <v>192.86</v>
          </cell>
          <cell r="D377">
            <v>4262.1400000000003</v>
          </cell>
          <cell r="E377">
            <v>0.96911000000000003</v>
          </cell>
          <cell r="F377">
            <v>0.32811800000000002</v>
          </cell>
          <cell r="G377">
            <v>-3.5965400000000002E-2</v>
          </cell>
        </row>
        <row r="378">
          <cell r="B378">
            <v>35733</v>
          </cell>
          <cell r="C378">
            <v>192.86</v>
          </cell>
          <cell r="D378">
            <v>4262.1400000000003</v>
          </cell>
          <cell r="E378">
            <v>0.96911000000000003</v>
          </cell>
          <cell r="F378">
            <v>0.32811800000000002</v>
          </cell>
          <cell r="G378">
            <v>-3.5965400000000002E-2</v>
          </cell>
        </row>
        <row r="379">
          <cell r="B379">
            <v>35734</v>
          </cell>
          <cell r="C379">
            <v>192.86</v>
          </cell>
          <cell r="D379">
            <v>4262.1400000000003</v>
          </cell>
          <cell r="E379">
            <v>0.96911000000000003</v>
          </cell>
          <cell r="F379">
            <v>0.32811800000000002</v>
          </cell>
          <cell r="G379">
            <v>-3.5965400000000002E-2</v>
          </cell>
        </row>
        <row r="380">
          <cell r="B380">
            <v>35735</v>
          </cell>
          <cell r="C380">
            <v>191.1</v>
          </cell>
          <cell r="D380">
            <v>4327.5200000000004</v>
          </cell>
          <cell r="E380">
            <v>0.92166000000000003</v>
          </cell>
          <cell r="F380">
            <v>0.32811800000000002</v>
          </cell>
          <cell r="G380">
            <v>-3.5965400000000002E-2</v>
          </cell>
        </row>
        <row r="381">
          <cell r="B381">
            <v>35736</v>
          </cell>
          <cell r="C381">
            <v>191.1</v>
          </cell>
          <cell r="D381">
            <v>4327.5200000000004</v>
          </cell>
          <cell r="E381">
            <v>0.92166000000000003</v>
          </cell>
          <cell r="F381">
            <v>0.32811800000000002</v>
          </cell>
          <cell r="G381">
            <v>-3.5965400000000002E-2</v>
          </cell>
        </row>
        <row r="382">
          <cell r="B382">
            <v>35737</v>
          </cell>
          <cell r="C382">
            <v>191.1</v>
          </cell>
          <cell r="D382">
            <v>4327.5200000000004</v>
          </cell>
          <cell r="E382">
            <v>0.92166000000000003</v>
          </cell>
          <cell r="F382">
            <v>0.32811800000000002</v>
          </cell>
          <cell r="G382">
            <v>-3.5965400000000002E-2</v>
          </cell>
        </row>
        <row r="383">
          <cell r="B383">
            <v>35738</v>
          </cell>
          <cell r="C383">
            <v>191.1</v>
          </cell>
          <cell r="D383">
            <v>4327.5200000000004</v>
          </cell>
          <cell r="E383">
            <v>0.92166000000000003</v>
          </cell>
          <cell r="F383">
            <v>0.32811800000000002</v>
          </cell>
          <cell r="G383">
            <v>-3.5965400000000002E-2</v>
          </cell>
        </row>
        <row r="384">
          <cell r="B384">
            <v>35739</v>
          </cell>
          <cell r="C384">
            <v>191.1</v>
          </cell>
          <cell r="D384">
            <v>4327.5200000000004</v>
          </cell>
          <cell r="E384">
            <v>0.92166000000000003</v>
          </cell>
          <cell r="F384">
            <v>0.32811800000000002</v>
          </cell>
          <cell r="G384">
            <v>-3.5965400000000002E-2</v>
          </cell>
        </row>
        <row r="385">
          <cell r="B385">
            <v>35740</v>
          </cell>
          <cell r="C385">
            <v>191.1</v>
          </cell>
          <cell r="D385">
            <v>4327.5200000000004</v>
          </cell>
          <cell r="E385">
            <v>0.92166000000000003</v>
          </cell>
          <cell r="F385">
            <v>0.32811800000000002</v>
          </cell>
          <cell r="G385">
            <v>-3.5965400000000002E-2</v>
          </cell>
        </row>
        <row r="386">
          <cell r="B386">
            <v>35741</v>
          </cell>
          <cell r="C386">
            <v>191.1</v>
          </cell>
          <cell r="D386">
            <v>4327.5200000000004</v>
          </cell>
          <cell r="E386">
            <v>0.92166000000000003</v>
          </cell>
          <cell r="F386">
            <v>0.32811800000000002</v>
          </cell>
          <cell r="G386">
            <v>-3.5965400000000002E-2</v>
          </cell>
        </row>
        <row r="387">
          <cell r="B387">
            <v>35742</v>
          </cell>
          <cell r="C387">
            <v>191.1</v>
          </cell>
          <cell r="D387">
            <v>4327.5200000000004</v>
          </cell>
          <cell r="E387">
            <v>0.92166000000000003</v>
          </cell>
          <cell r="F387">
            <v>0.32811800000000002</v>
          </cell>
          <cell r="G387">
            <v>-3.5965400000000002E-2</v>
          </cell>
        </row>
        <row r="388">
          <cell r="B388">
            <v>35743</v>
          </cell>
          <cell r="C388">
            <v>191.1</v>
          </cell>
          <cell r="D388">
            <v>4327.5200000000004</v>
          </cell>
          <cell r="E388">
            <v>0.92166000000000003</v>
          </cell>
          <cell r="F388">
            <v>0.32811800000000002</v>
          </cell>
          <cell r="G388">
            <v>-3.5965400000000002E-2</v>
          </cell>
        </row>
        <row r="389">
          <cell r="B389">
            <v>35744</v>
          </cell>
          <cell r="C389">
            <v>191.1</v>
          </cell>
          <cell r="D389">
            <v>4327.5200000000004</v>
          </cell>
          <cell r="E389">
            <v>0.92166000000000003</v>
          </cell>
          <cell r="F389">
            <v>0.32811800000000002</v>
          </cell>
          <cell r="G389">
            <v>-3.5965400000000002E-2</v>
          </cell>
        </row>
        <row r="390">
          <cell r="B390">
            <v>35745</v>
          </cell>
          <cell r="C390">
            <v>191.1</v>
          </cell>
          <cell r="D390">
            <v>4327.5200000000004</v>
          </cell>
          <cell r="E390">
            <v>0.92166000000000003</v>
          </cell>
          <cell r="F390">
            <v>0.32811800000000002</v>
          </cell>
          <cell r="G390">
            <v>-3.5965400000000002E-2</v>
          </cell>
        </row>
        <row r="391">
          <cell r="B391">
            <v>35746</v>
          </cell>
          <cell r="C391">
            <v>191.1</v>
          </cell>
          <cell r="D391">
            <v>4327.5200000000004</v>
          </cell>
          <cell r="E391">
            <v>0.92166000000000003</v>
          </cell>
          <cell r="F391">
            <v>0.32811800000000002</v>
          </cell>
          <cell r="G391">
            <v>-3.5965400000000002E-2</v>
          </cell>
        </row>
        <row r="392">
          <cell r="B392">
            <v>35747</v>
          </cell>
          <cell r="C392">
            <v>191.1</v>
          </cell>
          <cell r="D392">
            <v>4327.5200000000004</v>
          </cell>
          <cell r="E392">
            <v>0.92166000000000003</v>
          </cell>
          <cell r="F392">
            <v>0.32811800000000002</v>
          </cell>
          <cell r="G392">
            <v>-3.5965400000000002E-2</v>
          </cell>
        </row>
        <row r="393">
          <cell r="B393">
            <v>35748</v>
          </cell>
          <cell r="C393">
            <v>191.1</v>
          </cell>
          <cell r="D393">
            <v>4327.5200000000004</v>
          </cell>
          <cell r="E393">
            <v>0.92166000000000003</v>
          </cell>
          <cell r="F393">
            <v>0.32811800000000002</v>
          </cell>
          <cell r="G393">
            <v>-3.5965400000000002E-2</v>
          </cell>
        </row>
        <row r="394">
          <cell r="B394">
            <v>35749</v>
          </cell>
          <cell r="C394">
            <v>191.1</v>
          </cell>
          <cell r="D394">
            <v>4327.5200000000004</v>
          </cell>
          <cell r="E394">
            <v>0.92166000000000003</v>
          </cell>
          <cell r="F394">
            <v>0.32811800000000002</v>
          </cell>
          <cell r="G394">
            <v>-3.5965400000000002E-2</v>
          </cell>
        </row>
        <row r="395">
          <cell r="B395">
            <v>35750</v>
          </cell>
          <cell r="C395">
            <v>191.1</v>
          </cell>
          <cell r="D395">
            <v>4327.5200000000004</v>
          </cell>
          <cell r="E395">
            <v>0.92166000000000003</v>
          </cell>
          <cell r="F395">
            <v>0.32811800000000002</v>
          </cell>
          <cell r="G395">
            <v>-3.5965400000000002E-2</v>
          </cell>
        </row>
        <row r="396">
          <cell r="B396">
            <v>35751</v>
          </cell>
          <cell r="C396">
            <v>191.1</v>
          </cell>
          <cell r="D396">
            <v>4327.5200000000004</v>
          </cell>
          <cell r="E396">
            <v>0.92166000000000003</v>
          </cell>
          <cell r="F396">
            <v>0.32811800000000002</v>
          </cell>
          <cell r="G396">
            <v>-3.5965400000000002E-2</v>
          </cell>
        </row>
        <row r="397">
          <cell r="B397">
            <v>35752</v>
          </cell>
          <cell r="C397">
            <v>191.1</v>
          </cell>
          <cell r="D397">
            <v>4327.5200000000004</v>
          </cell>
          <cell r="E397">
            <v>0.92166000000000003</v>
          </cell>
          <cell r="F397">
            <v>0.32811800000000002</v>
          </cell>
          <cell r="G397">
            <v>-3.5965400000000002E-2</v>
          </cell>
        </row>
        <row r="398">
          <cell r="B398">
            <v>35753</v>
          </cell>
          <cell r="C398">
            <v>191.1</v>
          </cell>
          <cell r="D398">
            <v>4327.5200000000004</v>
          </cell>
          <cell r="E398">
            <v>0.92166000000000003</v>
          </cell>
          <cell r="F398">
            <v>0.32811800000000002</v>
          </cell>
          <cell r="G398">
            <v>-3.5965400000000002E-2</v>
          </cell>
        </row>
        <row r="399">
          <cell r="B399">
            <v>35754</v>
          </cell>
          <cell r="C399">
            <v>191.1</v>
          </cell>
          <cell r="D399">
            <v>4327.5200000000004</v>
          </cell>
          <cell r="E399">
            <v>0.92166000000000003</v>
          </cell>
          <cell r="F399">
            <v>0.32811800000000002</v>
          </cell>
          <cell r="G399">
            <v>-3.5965400000000002E-2</v>
          </cell>
        </row>
        <row r="400">
          <cell r="B400">
            <v>35755</v>
          </cell>
          <cell r="C400">
            <v>191.1</v>
          </cell>
          <cell r="D400">
            <v>4327.5200000000004</v>
          </cell>
          <cell r="E400">
            <v>0.92166000000000003</v>
          </cell>
          <cell r="F400">
            <v>0.32811800000000002</v>
          </cell>
          <cell r="G400">
            <v>-3.5965400000000002E-2</v>
          </cell>
        </row>
        <row r="401">
          <cell r="B401">
            <v>35756</v>
          </cell>
          <cell r="C401">
            <v>191.1</v>
          </cell>
          <cell r="D401">
            <v>4327.5200000000004</v>
          </cell>
          <cell r="E401">
            <v>0.92166000000000003</v>
          </cell>
          <cell r="F401">
            <v>0.32811800000000002</v>
          </cell>
          <cell r="G401">
            <v>-3.5965400000000002E-2</v>
          </cell>
        </row>
        <row r="402">
          <cell r="B402">
            <v>35757</v>
          </cell>
          <cell r="C402">
            <v>191.1</v>
          </cell>
          <cell r="D402">
            <v>4327.5200000000004</v>
          </cell>
          <cell r="E402">
            <v>0.92166000000000003</v>
          </cell>
          <cell r="F402">
            <v>0.32811800000000002</v>
          </cell>
          <cell r="G402">
            <v>-3.5965400000000002E-2</v>
          </cell>
        </row>
        <row r="403">
          <cell r="B403">
            <v>35758</v>
          </cell>
          <cell r="C403">
            <v>191.1</v>
          </cell>
          <cell r="D403">
            <v>4327.5200000000004</v>
          </cell>
          <cell r="E403">
            <v>0.92166000000000003</v>
          </cell>
          <cell r="F403">
            <v>0.32811800000000002</v>
          </cell>
          <cell r="G403">
            <v>-3.5965400000000002E-2</v>
          </cell>
        </row>
        <row r="404">
          <cell r="B404">
            <v>35759</v>
          </cell>
          <cell r="C404">
            <v>191.1</v>
          </cell>
          <cell r="D404">
            <v>4327.5200000000004</v>
          </cell>
          <cell r="E404">
            <v>0.92166000000000003</v>
          </cell>
          <cell r="F404">
            <v>0.32811800000000002</v>
          </cell>
          <cell r="G404">
            <v>-3.5965400000000002E-2</v>
          </cell>
        </row>
        <row r="405">
          <cell r="B405">
            <v>35760</v>
          </cell>
          <cell r="C405">
            <v>191.1</v>
          </cell>
          <cell r="D405">
            <v>4327.5200000000004</v>
          </cell>
          <cell r="E405">
            <v>0.92166000000000003</v>
          </cell>
          <cell r="F405">
            <v>0.32811800000000002</v>
          </cell>
          <cell r="G405">
            <v>-3.5965400000000002E-2</v>
          </cell>
        </row>
        <row r="406">
          <cell r="B406">
            <v>35761</v>
          </cell>
          <cell r="C406">
            <v>191.1</v>
          </cell>
          <cell r="D406">
            <v>4327.5200000000004</v>
          </cell>
          <cell r="E406">
            <v>0.92166000000000003</v>
          </cell>
          <cell r="F406">
            <v>0.32811800000000002</v>
          </cell>
          <cell r="G406">
            <v>-3.5965400000000002E-2</v>
          </cell>
        </row>
        <row r="407">
          <cell r="B407">
            <v>35762</v>
          </cell>
          <cell r="C407">
            <v>191.1</v>
          </cell>
          <cell r="D407">
            <v>4327.5200000000004</v>
          </cell>
          <cell r="E407">
            <v>0.92166000000000003</v>
          </cell>
          <cell r="F407">
            <v>0.32811800000000002</v>
          </cell>
          <cell r="G407">
            <v>-3.5965400000000002E-2</v>
          </cell>
        </row>
        <row r="408">
          <cell r="B408">
            <v>35763</v>
          </cell>
          <cell r="C408">
            <v>191.1</v>
          </cell>
          <cell r="D408">
            <v>4327.5200000000004</v>
          </cell>
          <cell r="E408">
            <v>0.92166000000000003</v>
          </cell>
          <cell r="F408">
            <v>0.32811800000000002</v>
          </cell>
          <cell r="G408">
            <v>-3.5965400000000002E-2</v>
          </cell>
        </row>
        <row r="409">
          <cell r="B409">
            <v>35764</v>
          </cell>
          <cell r="C409">
            <v>191.1</v>
          </cell>
          <cell r="D409">
            <v>4327.5200000000004</v>
          </cell>
          <cell r="E409">
            <v>0.92166000000000003</v>
          </cell>
          <cell r="F409">
            <v>0.32811800000000002</v>
          </cell>
          <cell r="G409">
            <v>-3.5965400000000002E-2</v>
          </cell>
        </row>
        <row r="410">
          <cell r="B410">
            <v>35765</v>
          </cell>
          <cell r="C410">
            <v>198.27</v>
          </cell>
          <cell r="D410">
            <v>4432.79</v>
          </cell>
          <cell r="E410">
            <v>0.94640999999999997</v>
          </cell>
          <cell r="F410">
            <v>0.32811800000000002</v>
          </cell>
          <cell r="G410">
            <v>-3.5965400000000002E-2</v>
          </cell>
        </row>
        <row r="411">
          <cell r="B411">
            <v>35766</v>
          </cell>
          <cell r="C411">
            <v>198.27</v>
          </cell>
          <cell r="D411">
            <v>4432.79</v>
          </cell>
          <cell r="E411">
            <v>0.94640999999999997</v>
          </cell>
          <cell r="F411">
            <v>0.32811800000000002</v>
          </cell>
          <cell r="G411">
            <v>-3.5965400000000002E-2</v>
          </cell>
        </row>
        <row r="412">
          <cell r="B412">
            <v>35767</v>
          </cell>
          <cell r="C412">
            <v>198.27</v>
          </cell>
          <cell r="D412">
            <v>4432.79</v>
          </cell>
          <cell r="E412">
            <v>0.94640999999999997</v>
          </cell>
          <cell r="F412">
            <v>0.32811800000000002</v>
          </cell>
          <cell r="G412">
            <v>-3.5965400000000002E-2</v>
          </cell>
        </row>
        <row r="413">
          <cell r="B413">
            <v>35768</v>
          </cell>
          <cell r="C413">
            <v>198.27</v>
          </cell>
          <cell r="D413">
            <v>4432.79</v>
          </cell>
          <cell r="E413">
            <v>0.94640999999999997</v>
          </cell>
          <cell r="F413">
            <v>0.32811800000000002</v>
          </cell>
          <cell r="G413">
            <v>-3.5965400000000002E-2</v>
          </cell>
        </row>
        <row r="414">
          <cell r="B414">
            <v>35769</v>
          </cell>
          <cell r="C414">
            <v>198.27</v>
          </cell>
          <cell r="D414">
            <v>4432.79</v>
          </cell>
          <cell r="E414">
            <v>0.94640999999999997</v>
          </cell>
          <cell r="F414">
            <v>0.32811800000000002</v>
          </cell>
          <cell r="G414">
            <v>-3.5965400000000002E-2</v>
          </cell>
        </row>
        <row r="415">
          <cell r="B415">
            <v>35770</v>
          </cell>
          <cell r="C415">
            <v>198.27</v>
          </cell>
          <cell r="D415">
            <v>4432.79</v>
          </cell>
          <cell r="E415">
            <v>0.94640999999999997</v>
          </cell>
          <cell r="F415">
            <v>0.32811800000000002</v>
          </cell>
          <cell r="G415">
            <v>-3.5965400000000002E-2</v>
          </cell>
        </row>
        <row r="416">
          <cell r="B416">
            <v>35771</v>
          </cell>
          <cell r="C416">
            <v>198.27</v>
          </cell>
          <cell r="D416">
            <v>4432.79</v>
          </cell>
          <cell r="E416">
            <v>0.94640999999999997</v>
          </cell>
          <cell r="F416">
            <v>0.32811800000000002</v>
          </cell>
          <cell r="G416">
            <v>-3.5965400000000002E-2</v>
          </cell>
        </row>
        <row r="417">
          <cell r="B417">
            <v>35772</v>
          </cell>
          <cell r="C417">
            <v>198.27</v>
          </cell>
          <cell r="D417">
            <v>4432.79</v>
          </cell>
          <cell r="E417">
            <v>0.94640999999999997</v>
          </cell>
          <cell r="F417">
            <v>0.32811800000000002</v>
          </cell>
          <cell r="G417">
            <v>-3.5965400000000002E-2</v>
          </cell>
        </row>
        <row r="418">
          <cell r="B418">
            <v>35773</v>
          </cell>
          <cell r="C418">
            <v>198.27</v>
          </cell>
          <cell r="D418">
            <v>4432.79</v>
          </cell>
          <cell r="E418">
            <v>0.94640999999999997</v>
          </cell>
          <cell r="F418">
            <v>0.32811800000000002</v>
          </cell>
          <cell r="G418">
            <v>-3.5965400000000002E-2</v>
          </cell>
        </row>
        <row r="419">
          <cell r="B419">
            <v>35774</v>
          </cell>
          <cell r="C419">
            <v>198.27</v>
          </cell>
          <cell r="D419">
            <v>4432.79</v>
          </cell>
          <cell r="E419">
            <v>0.94640999999999997</v>
          </cell>
          <cell r="F419">
            <v>0.32811800000000002</v>
          </cell>
          <cell r="G419">
            <v>-3.5965400000000002E-2</v>
          </cell>
        </row>
        <row r="420">
          <cell r="B420">
            <v>35775</v>
          </cell>
          <cell r="C420">
            <v>198.27</v>
          </cell>
          <cell r="D420">
            <v>4432.79</v>
          </cell>
          <cell r="E420">
            <v>0.94640999999999997</v>
          </cell>
          <cell r="F420">
            <v>0.32811800000000002</v>
          </cell>
          <cell r="G420">
            <v>-3.5965400000000002E-2</v>
          </cell>
        </row>
        <row r="421">
          <cell r="B421">
            <v>35776</v>
          </cell>
          <cell r="C421">
            <v>198.27</v>
          </cell>
          <cell r="D421">
            <v>4432.79</v>
          </cell>
          <cell r="E421">
            <v>0.94640999999999997</v>
          </cell>
          <cell r="F421">
            <v>0.32811800000000002</v>
          </cell>
          <cell r="G421">
            <v>-3.5965400000000002E-2</v>
          </cell>
        </row>
        <row r="422">
          <cell r="B422">
            <v>35777</v>
          </cell>
          <cell r="C422">
            <v>198.27</v>
          </cell>
          <cell r="D422">
            <v>4432.79</v>
          </cell>
          <cell r="E422">
            <v>0.94640999999999997</v>
          </cell>
          <cell r="F422">
            <v>0.32811800000000002</v>
          </cell>
          <cell r="G422">
            <v>-3.5965400000000002E-2</v>
          </cell>
        </row>
        <row r="423">
          <cell r="B423">
            <v>35778</v>
          </cell>
          <cell r="C423">
            <v>198.27</v>
          </cell>
          <cell r="D423">
            <v>4432.79</v>
          </cell>
          <cell r="E423">
            <v>0.94640999999999997</v>
          </cell>
          <cell r="F423">
            <v>0.32811800000000002</v>
          </cell>
          <cell r="G423">
            <v>-3.5965400000000002E-2</v>
          </cell>
        </row>
        <row r="424">
          <cell r="B424">
            <v>35779</v>
          </cell>
          <cell r="C424">
            <v>198.27</v>
          </cell>
          <cell r="D424">
            <v>4432.79</v>
          </cell>
          <cell r="E424">
            <v>0.94640999999999997</v>
          </cell>
          <cell r="F424">
            <v>0.32811800000000002</v>
          </cell>
          <cell r="G424">
            <v>-3.5965400000000002E-2</v>
          </cell>
        </row>
        <row r="425">
          <cell r="B425">
            <v>35780</v>
          </cell>
          <cell r="C425">
            <v>198.27</v>
          </cell>
          <cell r="D425">
            <v>4432.79</v>
          </cell>
          <cell r="E425">
            <v>0.94640999999999997</v>
          </cell>
          <cell r="F425">
            <v>0.32811800000000002</v>
          </cell>
          <cell r="G425">
            <v>-3.5965400000000002E-2</v>
          </cell>
        </row>
        <row r="426">
          <cell r="B426">
            <v>35781</v>
          </cell>
          <cell r="C426">
            <v>198.27</v>
          </cell>
          <cell r="D426">
            <v>4432.79</v>
          </cell>
          <cell r="E426">
            <v>0.94640999999999997</v>
          </cell>
          <cell r="F426">
            <v>0.32811800000000002</v>
          </cell>
          <cell r="G426">
            <v>-3.5965400000000002E-2</v>
          </cell>
        </row>
        <row r="427">
          <cell r="B427">
            <v>35782</v>
          </cell>
          <cell r="C427">
            <v>198.27</v>
          </cell>
          <cell r="D427">
            <v>4432.79</v>
          </cell>
          <cell r="E427">
            <v>0.94640999999999997</v>
          </cell>
          <cell r="F427">
            <v>0.32811800000000002</v>
          </cell>
          <cell r="G427">
            <v>-3.5965400000000002E-2</v>
          </cell>
        </row>
        <row r="428">
          <cell r="B428">
            <v>35783</v>
          </cell>
          <cell r="C428">
            <v>198.27</v>
          </cell>
          <cell r="D428">
            <v>4432.79</v>
          </cell>
          <cell r="E428">
            <v>0.94640999999999997</v>
          </cell>
          <cell r="F428">
            <v>0.32811800000000002</v>
          </cell>
          <cell r="G428">
            <v>-3.5965400000000002E-2</v>
          </cell>
        </row>
        <row r="429">
          <cell r="B429">
            <v>35784</v>
          </cell>
          <cell r="C429">
            <v>198.27</v>
          </cell>
          <cell r="D429">
            <v>4432.79</v>
          </cell>
          <cell r="E429">
            <v>0.94640999999999997</v>
          </cell>
          <cell r="F429">
            <v>0.32811800000000002</v>
          </cell>
          <cell r="G429">
            <v>-3.5965400000000002E-2</v>
          </cell>
        </row>
        <row r="430">
          <cell r="B430">
            <v>35785</v>
          </cell>
          <cell r="C430">
            <v>198.27</v>
          </cell>
          <cell r="D430">
            <v>4432.79</v>
          </cell>
          <cell r="E430">
            <v>0.94640999999999997</v>
          </cell>
          <cell r="F430">
            <v>0.32811800000000002</v>
          </cell>
          <cell r="G430">
            <v>-3.5965400000000002E-2</v>
          </cell>
        </row>
        <row r="431">
          <cell r="B431">
            <v>35786</v>
          </cell>
          <cell r="C431">
            <v>198.27</v>
          </cell>
          <cell r="D431">
            <v>4432.79</v>
          </cell>
          <cell r="E431">
            <v>0.94640999999999997</v>
          </cell>
          <cell r="F431">
            <v>0.32811800000000002</v>
          </cell>
          <cell r="G431">
            <v>-3.5965400000000002E-2</v>
          </cell>
        </row>
        <row r="432">
          <cell r="B432">
            <v>35787</v>
          </cell>
          <cell r="C432">
            <v>198.27</v>
          </cell>
          <cell r="D432">
            <v>4432.79</v>
          </cell>
          <cell r="E432">
            <v>0.94640999999999997</v>
          </cell>
          <cell r="F432">
            <v>0.32811800000000002</v>
          </cell>
          <cell r="G432">
            <v>-3.5965400000000002E-2</v>
          </cell>
        </row>
        <row r="433">
          <cell r="B433">
            <v>35788</v>
          </cell>
          <cell r="C433">
            <v>198.27</v>
          </cell>
          <cell r="D433">
            <v>4432.79</v>
          </cell>
          <cell r="E433">
            <v>0.94640999999999997</v>
          </cell>
          <cell r="F433">
            <v>0.32811800000000002</v>
          </cell>
          <cell r="G433">
            <v>-3.5965400000000002E-2</v>
          </cell>
        </row>
        <row r="434">
          <cell r="B434">
            <v>35789</v>
          </cell>
          <cell r="C434">
            <v>198.27</v>
          </cell>
          <cell r="D434">
            <v>4432.79</v>
          </cell>
          <cell r="E434">
            <v>0.94640999999999997</v>
          </cell>
          <cell r="F434">
            <v>0.32811800000000002</v>
          </cell>
          <cell r="G434">
            <v>-3.5965400000000002E-2</v>
          </cell>
        </row>
        <row r="435">
          <cell r="B435">
            <v>35790</v>
          </cell>
          <cell r="C435">
            <v>198.27</v>
          </cell>
          <cell r="D435">
            <v>4432.79</v>
          </cell>
          <cell r="E435">
            <v>0.94640999999999997</v>
          </cell>
          <cell r="F435">
            <v>0.32811800000000002</v>
          </cell>
          <cell r="G435">
            <v>-3.5965400000000002E-2</v>
          </cell>
        </row>
        <row r="436">
          <cell r="B436">
            <v>35791</v>
          </cell>
          <cell r="C436">
            <v>198.27</v>
          </cell>
          <cell r="D436">
            <v>4432.79</v>
          </cell>
          <cell r="E436">
            <v>0.94640999999999997</v>
          </cell>
          <cell r="F436">
            <v>0.32811800000000002</v>
          </cell>
          <cell r="G436">
            <v>-3.5965400000000002E-2</v>
          </cell>
        </row>
        <row r="437">
          <cell r="B437">
            <v>35792</v>
          </cell>
          <cell r="C437">
            <v>198.27</v>
          </cell>
          <cell r="D437">
            <v>4432.79</v>
          </cell>
          <cell r="E437">
            <v>0.94640999999999997</v>
          </cell>
          <cell r="F437">
            <v>0.32811800000000002</v>
          </cell>
          <cell r="G437">
            <v>-3.5965400000000002E-2</v>
          </cell>
        </row>
        <row r="438">
          <cell r="B438">
            <v>35793</v>
          </cell>
          <cell r="C438">
            <v>198.27</v>
          </cell>
          <cell r="D438">
            <v>4432.79</v>
          </cell>
          <cell r="E438">
            <v>0.94640999999999997</v>
          </cell>
          <cell r="F438">
            <v>0.32811800000000002</v>
          </cell>
          <cell r="G438">
            <v>-3.5965400000000002E-2</v>
          </cell>
        </row>
        <row r="439">
          <cell r="B439">
            <v>35794</v>
          </cell>
          <cell r="C439">
            <v>198.27</v>
          </cell>
          <cell r="D439">
            <v>4432.79</v>
          </cell>
          <cell r="E439">
            <v>0.94640999999999997</v>
          </cell>
          <cell r="F439">
            <v>0.32811800000000002</v>
          </cell>
          <cell r="G439">
            <v>-3.5965400000000002E-2</v>
          </cell>
        </row>
        <row r="440">
          <cell r="B440">
            <v>35795</v>
          </cell>
          <cell r="C440">
            <v>198.27</v>
          </cell>
          <cell r="D440">
            <v>4432.79</v>
          </cell>
          <cell r="E440">
            <v>0.94640999999999997</v>
          </cell>
          <cell r="F440">
            <v>0.32811800000000002</v>
          </cell>
          <cell r="G440">
            <v>-3.5965400000000002E-2</v>
          </cell>
        </row>
        <row r="441">
          <cell r="B441">
            <v>35796</v>
          </cell>
          <cell r="C441">
            <v>205.7</v>
          </cell>
          <cell r="D441">
            <v>4526.57</v>
          </cell>
          <cell r="E441">
            <v>0.97751999999999994</v>
          </cell>
          <cell r="F441">
            <v>0.32811800000000002</v>
          </cell>
          <cell r="G441">
            <v>-3.5965400000000002E-2</v>
          </cell>
        </row>
        <row r="442">
          <cell r="B442">
            <v>35797</v>
          </cell>
          <cell r="C442">
            <v>205.7</v>
          </cell>
          <cell r="D442">
            <v>4526.57</v>
          </cell>
          <cell r="E442">
            <v>0.97751999999999994</v>
          </cell>
          <cell r="F442">
            <v>0.32811800000000002</v>
          </cell>
          <cell r="G442">
            <v>-3.5965400000000002E-2</v>
          </cell>
        </row>
        <row r="443">
          <cell r="B443">
            <v>35798</v>
          </cell>
          <cell r="C443">
            <v>205.7</v>
          </cell>
          <cell r="D443">
            <v>4526.57</v>
          </cell>
          <cell r="E443">
            <v>0.97751999999999994</v>
          </cell>
          <cell r="F443">
            <v>0.32811800000000002</v>
          </cell>
          <cell r="G443">
            <v>-3.5965400000000002E-2</v>
          </cell>
        </row>
        <row r="444">
          <cell r="B444">
            <v>35799</v>
          </cell>
          <cell r="C444">
            <v>205.7</v>
          </cell>
          <cell r="D444">
            <v>4526.57</v>
          </cell>
          <cell r="E444">
            <v>0.97751999999999994</v>
          </cell>
          <cell r="F444">
            <v>0.32811800000000002</v>
          </cell>
          <cell r="G444">
            <v>-3.5965400000000002E-2</v>
          </cell>
        </row>
        <row r="445">
          <cell r="B445">
            <v>35800</v>
          </cell>
          <cell r="C445">
            <v>205.7</v>
          </cell>
          <cell r="D445">
            <v>4526.57</v>
          </cell>
          <cell r="E445">
            <v>0.97751999999999994</v>
          </cell>
          <cell r="F445">
            <v>0.32811800000000002</v>
          </cell>
          <cell r="G445">
            <v>-3.5965400000000002E-2</v>
          </cell>
        </row>
        <row r="446">
          <cell r="B446">
            <v>35801</v>
          </cell>
          <cell r="C446">
            <v>205.7</v>
          </cell>
          <cell r="D446">
            <v>4526.57</v>
          </cell>
          <cell r="E446">
            <v>0.97751999999999994</v>
          </cell>
          <cell r="F446">
            <v>0.32811800000000002</v>
          </cell>
          <cell r="G446">
            <v>-3.5965400000000002E-2</v>
          </cell>
        </row>
        <row r="447">
          <cell r="B447">
            <v>35802</v>
          </cell>
          <cell r="C447">
            <v>205.7</v>
          </cell>
          <cell r="D447">
            <v>4526.57</v>
          </cell>
          <cell r="E447">
            <v>0.97751999999999994</v>
          </cell>
          <cell r="F447">
            <v>0.32811800000000002</v>
          </cell>
          <cell r="G447">
            <v>-3.5965400000000002E-2</v>
          </cell>
        </row>
        <row r="448">
          <cell r="B448">
            <v>35803</v>
          </cell>
          <cell r="C448">
            <v>205.7</v>
          </cell>
          <cell r="D448">
            <v>4526.57</v>
          </cell>
          <cell r="E448">
            <v>0.97751999999999994</v>
          </cell>
          <cell r="F448">
            <v>0.32811800000000002</v>
          </cell>
          <cell r="G448">
            <v>-3.5965400000000002E-2</v>
          </cell>
        </row>
        <row r="449">
          <cell r="B449">
            <v>35804</v>
          </cell>
          <cell r="C449">
            <v>205.7</v>
          </cell>
          <cell r="D449">
            <v>4526.57</v>
          </cell>
          <cell r="E449">
            <v>0.97751999999999994</v>
          </cell>
          <cell r="F449">
            <v>0.32811800000000002</v>
          </cell>
          <cell r="G449">
            <v>-3.5965400000000002E-2</v>
          </cell>
        </row>
        <row r="450">
          <cell r="B450">
            <v>35805</v>
          </cell>
          <cell r="C450">
            <v>205.7</v>
          </cell>
          <cell r="D450">
            <v>4526.57</v>
          </cell>
          <cell r="E450">
            <v>0.97751999999999994</v>
          </cell>
          <cell r="F450">
            <v>0.32811800000000002</v>
          </cell>
          <cell r="G450">
            <v>-3.5965400000000002E-2</v>
          </cell>
        </row>
        <row r="451">
          <cell r="B451">
            <v>35806</v>
          </cell>
          <cell r="C451">
            <v>205.7</v>
          </cell>
          <cell r="D451">
            <v>4526.57</v>
          </cell>
          <cell r="E451">
            <v>0.97751999999999994</v>
          </cell>
          <cell r="F451">
            <v>0.32811800000000002</v>
          </cell>
          <cell r="G451">
            <v>-3.5965400000000002E-2</v>
          </cell>
        </row>
        <row r="452">
          <cell r="B452">
            <v>35807</v>
          </cell>
          <cell r="C452">
            <v>205.7</v>
          </cell>
          <cell r="D452">
            <v>4526.57</v>
          </cell>
          <cell r="E452">
            <v>0.97751999999999994</v>
          </cell>
          <cell r="F452">
            <v>0.32811800000000002</v>
          </cell>
          <cell r="G452">
            <v>-3.5965400000000002E-2</v>
          </cell>
        </row>
        <row r="453">
          <cell r="B453">
            <v>35808</v>
          </cell>
          <cell r="C453">
            <v>205.7</v>
          </cell>
          <cell r="D453">
            <v>4526.57</v>
          </cell>
          <cell r="E453">
            <v>0.97751999999999994</v>
          </cell>
          <cell r="F453">
            <v>0.32811800000000002</v>
          </cell>
          <cell r="G453">
            <v>-3.5965400000000002E-2</v>
          </cell>
        </row>
        <row r="454">
          <cell r="B454">
            <v>35809</v>
          </cell>
          <cell r="C454">
            <v>205.7</v>
          </cell>
          <cell r="D454">
            <v>4526.57</v>
          </cell>
          <cell r="E454">
            <v>0.97751999999999994</v>
          </cell>
          <cell r="F454">
            <v>0.32811800000000002</v>
          </cell>
          <cell r="G454">
            <v>-3.5965400000000002E-2</v>
          </cell>
        </row>
        <row r="455">
          <cell r="B455">
            <v>35810</v>
          </cell>
          <cell r="C455">
            <v>205.7</v>
          </cell>
          <cell r="D455">
            <v>4526.57</v>
          </cell>
          <cell r="E455">
            <v>0.97751999999999994</v>
          </cell>
          <cell r="F455">
            <v>0.32811800000000002</v>
          </cell>
          <cell r="G455">
            <v>-3.5965400000000002E-2</v>
          </cell>
        </row>
        <row r="456">
          <cell r="B456">
            <v>35811</v>
          </cell>
          <cell r="C456">
            <v>205.7</v>
          </cell>
          <cell r="D456">
            <v>4526.57</v>
          </cell>
          <cell r="E456">
            <v>0.97751999999999994</v>
          </cell>
          <cell r="F456">
            <v>0.32811800000000002</v>
          </cell>
          <cell r="G456">
            <v>-3.5965400000000002E-2</v>
          </cell>
        </row>
        <row r="457">
          <cell r="B457">
            <v>35812</v>
          </cell>
          <cell r="C457">
            <v>205.7</v>
          </cell>
          <cell r="D457">
            <v>4526.57</v>
          </cell>
          <cell r="E457">
            <v>0.97751999999999994</v>
          </cell>
          <cell r="F457">
            <v>0.32811800000000002</v>
          </cell>
          <cell r="G457">
            <v>-3.5965400000000002E-2</v>
          </cell>
        </row>
        <row r="458">
          <cell r="B458">
            <v>35813</v>
          </cell>
          <cell r="C458">
            <v>205.7</v>
          </cell>
          <cell r="D458">
            <v>4526.57</v>
          </cell>
          <cell r="E458">
            <v>0.97751999999999994</v>
          </cell>
          <cell r="F458">
            <v>0.32811800000000002</v>
          </cell>
          <cell r="G458">
            <v>-3.5965400000000002E-2</v>
          </cell>
        </row>
        <row r="459">
          <cell r="B459">
            <v>35814</v>
          </cell>
          <cell r="C459">
            <v>205.7</v>
          </cell>
          <cell r="D459">
            <v>4526.57</v>
          </cell>
          <cell r="E459">
            <v>0.97751999999999994</v>
          </cell>
          <cell r="F459">
            <v>0.32811800000000002</v>
          </cell>
          <cell r="G459">
            <v>-3.5965400000000002E-2</v>
          </cell>
        </row>
        <row r="460">
          <cell r="B460">
            <v>35815</v>
          </cell>
          <cell r="C460">
            <v>205.7</v>
          </cell>
          <cell r="D460">
            <v>4526.57</v>
          </cell>
          <cell r="E460">
            <v>0.97751999999999994</v>
          </cell>
          <cell r="F460">
            <v>0.32811800000000002</v>
          </cell>
          <cell r="G460">
            <v>-3.5965400000000002E-2</v>
          </cell>
        </row>
        <row r="461">
          <cell r="B461">
            <v>35816</v>
          </cell>
          <cell r="C461">
            <v>205.7</v>
          </cell>
          <cell r="D461">
            <v>4526.57</v>
          </cell>
          <cell r="E461">
            <v>0.97751999999999994</v>
          </cell>
          <cell r="F461">
            <v>0.32811800000000002</v>
          </cell>
          <cell r="G461">
            <v>-3.5965400000000002E-2</v>
          </cell>
        </row>
        <row r="462">
          <cell r="B462">
            <v>35817</v>
          </cell>
          <cell r="C462">
            <v>205.7</v>
          </cell>
          <cell r="D462">
            <v>4526.57</v>
          </cell>
          <cell r="E462">
            <v>0.97751999999999994</v>
          </cell>
          <cell r="F462">
            <v>0.32811800000000002</v>
          </cell>
          <cell r="G462">
            <v>-3.5965400000000002E-2</v>
          </cell>
        </row>
        <row r="463">
          <cell r="B463">
            <v>35818</v>
          </cell>
          <cell r="C463">
            <v>205.7</v>
          </cell>
          <cell r="D463">
            <v>4526.57</v>
          </cell>
          <cell r="E463">
            <v>0.97751999999999994</v>
          </cell>
          <cell r="F463">
            <v>0.32811800000000002</v>
          </cell>
          <cell r="G463">
            <v>-3.5965400000000002E-2</v>
          </cell>
        </row>
        <row r="464">
          <cell r="B464">
            <v>35819</v>
          </cell>
          <cell r="C464">
            <v>205.7</v>
          </cell>
          <cell r="D464">
            <v>4526.57</v>
          </cell>
          <cell r="E464">
            <v>0.97751999999999994</v>
          </cell>
          <cell r="F464">
            <v>0.32811800000000002</v>
          </cell>
          <cell r="G464">
            <v>-3.5965400000000002E-2</v>
          </cell>
        </row>
        <row r="465">
          <cell r="B465">
            <v>35820</v>
          </cell>
          <cell r="C465">
            <v>205.7</v>
          </cell>
          <cell r="D465">
            <v>4526.57</v>
          </cell>
          <cell r="E465">
            <v>0.97751999999999994</v>
          </cell>
          <cell r="F465">
            <v>0.32811800000000002</v>
          </cell>
          <cell r="G465">
            <v>-3.5965400000000002E-2</v>
          </cell>
        </row>
        <row r="466">
          <cell r="B466">
            <v>35821</v>
          </cell>
          <cell r="C466">
            <v>205.7</v>
          </cell>
          <cell r="D466">
            <v>4526.57</v>
          </cell>
          <cell r="E466">
            <v>0.97751999999999994</v>
          </cell>
          <cell r="F466">
            <v>0.32811800000000002</v>
          </cell>
          <cell r="G466">
            <v>-3.5965400000000002E-2</v>
          </cell>
        </row>
        <row r="467">
          <cell r="B467">
            <v>35822</v>
          </cell>
          <cell r="C467">
            <v>205.7</v>
          </cell>
          <cell r="D467">
            <v>4526.57</v>
          </cell>
          <cell r="E467">
            <v>0.97751999999999994</v>
          </cell>
          <cell r="F467">
            <v>0.32811800000000002</v>
          </cell>
          <cell r="G467">
            <v>-3.5965400000000002E-2</v>
          </cell>
        </row>
        <row r="468">
          <cell r="B468">
            <v>35823</v>
          </cell>
          <cell r="C468">
            <v>205.7</v>
          </cell>
          <cell r="D468">
            <v>4526.57</v>
          </cell>
          <cell r="E468">
            <v>0.97751999999999994</v>
          </cell>
          <cell r="F468">
            <v>0.32811800000000002</v>
          </cell>
          <cell r="G468">
            <v>-3.5965400000000002E-2</v>
          </cell>
        </row>
        <row r="469">
          <cell r="B469">
            <v>35824</v>
          </cell>
          <cell r="C469">
            <v>205.7</v>
          </cell>
          <cell r="D469">
            <v>4526.57</v>
          </cell>
          <cell r="E469">
            <v>0.97751999999999994</v>
          </cell>
          <cell r="F469">
            <v>0.32811800000000002</v>
          </cell>
          <cell r="G469">
            <v>-3.5965400000000002E-2</v>
          </cell>
        </row>
        <row r="470">
          <cell r="B470">
            <v>35825</v>
          </cell>
          <cell r="C470">
            <v>205.7</v>
          </cell>
          <cell r="D470">
            <v>4526.57</v>
          </cell>
          <cell r="E470">
            <v>0.97751999999999994</v>
          </cell>
          <cell r="F470">
            <v>0.32811800000000002</v>
          </cell>
          <cell r="G470">
            <v>-3.5965400000000002E-2</v>
          </cell>
        </row>
        <row r="471">
          <cell r="B471">
            <v>35826</v>
          </cell>
          <cell r="C471">
            <v>205.7</v>
          </cell>
          <cell r="D471">
            <v>4526.57</v>
          </cell>
          <cell r="E471">
            <v>0.97751999999999994</v>
          </cell>
          <cell r="F471">
            <v>0.32811800000000002</v>
          </cell>
          <cell r="G471">
            <v>-3.5965400000000002E-2</v>
          </cell>
        </row>
        <row r="472">
          <cell r="B472">
            <v>35827</v>
          </cell>
          <cell r="C472">
            <v>213.42</v>
          </cell>
          <cell r="D472">
            <v>4547.96</v>
          </cell>
          <cell r="E472">
            <v>1.4208000000000001</v>
          </cell>
          <cell r="F472">
            <v>0.32811800000000002</v>
          </cell>
          <cell r="G472">
            <v>-3.5965400000000002E-2</v>
          </cell>
        </row>
        <row r="473">
          <cell r="B473">
            <v>35828</v>
          </cell>
          <cell r="C473">
            <v>213.42</v>
          </cell>
          <cell r="D473">
            <v>4547.96</v>
          </cell>
          <cell r="E473">
            <v>1.4208000000000001</v>
          </cell>
          <cell r="F473">
            <v>0.32811800000000002</v>
          </cell>
          <cell r="G473">
            <v>-3.5965400000000002E-2</v>
          </cell>
        </row>
        <row r="474">
          <cell r="B474">
            <v>35829</v>
          </cell>
          <cell r="C474">
            <v>213.42</v>
          </cell>
          <cell r="D474">
            <v>4547.96</v>
          </cell>
          <cell r="E474">
            <v>1.4208000000000001</v>
          </cell>
          <cell r="F474">
            <v>0.32811800000000002</v>
          </cell>
          <cell r="G474">
            <v>-3.5965400000000002E-2</v>
          </cell>
        </row>
        <row r="475">
          <cell r="B475">
            <v>35830</v>
          </cell>
          <cell r="C475">
            <v>213.42</v>
          </cell>
          <cell r="D475">
            <v>4547.96</v>
          </cell>
          <cell r="E475">
            <v>1.4208000000000001</v>
          </cell>
          <cell r="F475">
            <v>0.32811800000000002</v>
          </cell>
          <cell r="G475">
            <v>-3.5965400000000002E-2</v>
          </cell>
        </row>
        <row r="476">
          <cell r="B476">
            <v>35831</v>
          </cell>
          <cell r="C476">
            <v>213.42</v>
          </cell>
          <cell r="D476">
            <v>4547.96</v>
          </cell>
          <cell r="E476">
            <v>1.4208000000000001</v>
          </cell>
          <cell r="F476">
            <v>0.32811800000000002</v>
          </cell>
          <cell r="G476">
            <v>-3.5965400000000002E-2</v>
          </cell>
        </row>
        <row r="477">
          <cell r="B477">
            <v>35832</v>
          </cell>
          <cell r="C477">
            <v>213.42</v>
          </cell>
          <cell r="D477">
            <v>4547.96</v>
          </cell>
          <cell r="E477">
            <v>1.4208000000000001</v>
          </cell>
          <cell r="F477">
            <v>0.32811800000000002</v>
          </cell>
          <cell r="G477">
            <v>-3.5965400000000002E-2</v>
          </cell>
        </row>
        <row r="478">
          <cell r="B478">
            <v>35833</v>
          </cell>
          <cell r="C478">
            <v>213.42</v>
          </cell>
          <cell r="D478">
            <v>4547.96</v>
          </cell>
          <cell r="E478">
            <v>1.4208000000000001</v>
          </cell>
          <cell r="F478">
            <v>0.32811800000000002</v>
          </cell>
          <cell r="G478">
            <v>-3.5965400000000002E-2</v>
          </cell>
        </row>
        <row r="479">
          <cell r="B479">
            <v>35834</v>
          </cell>
          <cell r="C479">
            <v>213.42</v>
          </cell>
          <cell r="D479">
            <v>4547.96</v>
          </cell>
          <cell r="E479">
            <v>1.4208000000000001</v>
          </cell>
          <cell r="F479">
            <v>0.32811800000000002</v>
          </cell>
          <cell r="G479">
            <v>-3.5965400000000002E-2</v>
          </cell>
        </row>
        <row r="480">
          <cell r="B480">
            <v>35835</v>
          </cell>
          <cell r="C480">
            <v>213.42</v>
          </cell>
          <cell r="D480">
            <v>4547.96</v>
          </cell>
          <cell r="E480">
            <v>1.4208000000000001</v>
          </cell>
          <cell r="F480">
            <v>0.32811800000000002</v>
          </cell>
          <cell r="G480">
            <v>-3.5965400000000002E-2</v>
          </cell>
        </row>
        <row r="481">
          <cell r="B481">
            <v>35836</v>
          </cell>
          <cell r="C481">
            <v>213.42</v>
          </cell>
          <cell r="D481">
            <v>4547.96</v>
          </cell>
          <cell r="E481">
            <v>1.4208000000000001</v>
          </cell>
          <cell r="F481">
            <v>0.32811800000000002</v>
          </cell>
          <cell r="G481">
            <v>-3.5965400000000002E-2</v>
          </cell>
        </row>
        <row r="482">
          <cell r="B482">
            <v>35837</v>
          </cell>
          <cell r="C482">
            <v>213.42</v>
          </cell>
          <cell r="D482">
            <v>4547.96</v>
          </cell>
          <cell r="E482">
            <v>1.4208000000000001</v>
          </cell>
          <cell r="F482">
            <v>0.32811800000000002</v>
          </cell>
          <cell r="G482">
            <v>-3.5965400000000002E-2</v>
          </cell>
        </row>
        <row r="483">
          <cell r="B483">
            <v>35838</v>
          </cell>
          <cell r="C483">
            <v>213.42</v>
          </cell>
          <cell r="D483">
            <v>4547.96</v>
          </cell>
          <cell r="E483">
            <v>1.4208000000000001</v>
          </cell>
          <cell r="F483">
            <v>0.32811800000000002</v>
          </cell>
          <cell r="G483">
            <v>-3.5965400000000002E-2</v>
          </cell>
        </row>
        <row r="484">
          <cell r="B484">
            <v>35839</v>
          </cell>
          <cell r="C484">
            <v>213.42</v>
          </cell>
          <cell r="D484">
            <v>4547.96</v>
          </cell>
          <cell r="E484">
            <v>1.4208000000000001</v>
          </cell>
          <cell r="F484">
            <v>0.32811800000000002</v>
          </cell>
          <cell r="G484">
            <v>-3.5965400000000002E-2</v>
          </cell>
        </row>
        <row r="485">
          <cell r="B485">
            <v>35840</v>
          </cell>
          <cell r="C485">
            <v>213.42</v>
          </cell>
          <cell r="D485">
            <v>4547.96</v>
          </cell>
          <cell r="E485">
            <v>1.4208000000000001</v>
          </cell>
          <cell r="F485">
            <v>0.32811800000000002</v>
          </cell>
          <cell r="G485">
            <v>-3.5965400000000002E-2</v>
          </cell>
        </row>
        <row r="486">
          <cell r="B486">
            <v>35841</v>
          </cell>
          <cell r="C486">
            <v>213.42</v>
          </cell>
          <cell r="D486">
            <v>4547.96</v>
          </cell>
          <cell r="E486">
            <v>1.4208000000000001</v>
          </cell>
          <cell r="F486">
            <v>0.32811800000000002</v>
          </cell>
          <cell r="G486">
            <v>-3.5965400000000002E-2</v>
          </cell>
        </row>
        <row r="487">
          <cell r="B487">
            <v>35842</v>
          </cell>
          <cell r="C487">
            <v>213.42</v>
          </cell>
          <cell r="D487">
            <v>4547.96</v>
          </cell>
          <cell r="E487">
            <v>1.4208000000000001</v>
          </cell>
          <cell r="F487">
            <v>0.32811800000000002</v>
          </cell>
          <cell r="G487">
            <v>-3.5965400000000002E-2</v>
          </cell>
        </row>
        <row r="488">
          <cell r="B488">
            <v>35843</v>
          </cell>
          <cell r="C488">
            <v>213.42</v>
          </cell>
          <cell r="D488">
            <v>4547.96</v>
          </cell>
          <cell r="E488">
            <v>1.4208000000000001</v>
          </cell>
          <cell r="F488">
            <v>0.32811800000000002</v>
          </cell>
          <cell r="G488">
            <v>-3.5965400000000002E-2</v>
          </cell>
        </row>
        <row r="489">
          <cell r="B489">
            <v>35844</v>
          </cell>
          <cell r="C489">
            <v>213.42</v>
          </cell>
          <cell r="D489">
            <v>4547.96</v>
          </cell>
          <cell r="E489">
            <v>1.4208000000000001</v>
          </cell>
          <cell r="F489">
            <v>0.32811800000000002</v>
          </cell>
          <cell r="G489">
            <v>-3.5965400000000002E-2</v>
          </cell>
        </row>
        <row r="490">
          <cell r="B490">
            <v>35845</v>
          </cell>
          <cell r="C490">
            <v>213.42</v>
          </cell>
          <cell r="D490">
            <v>4547.96</v>
          </cell>
          <cell r="E490">
            <v>1.4208000000000001</v>
          </cell>
          <cell r="F490">
            <v>0.32811800000000002</v>
          </cell>
          <cell r="G490">
            <v>-3.5965400000000002E-2</v>
          </cell>
        </row>
        <row r="491">
          <cell r="B491">
            <v>35846</v>
          </cell>
          <cell r="C491">
            <v>213.42</v>
          </cell>
          <cell r="D491">
            <v>4547.96</v>
          </cell>
          <cell r="E491">
            <v>1.4208000000000001</v>
          </cell>
          <cell r="F491">
            <v>0.32811800000000002</v>
          </cell>
          <cell r="G491">
            <v>-3.5965400000000002E-2</v>
          </cell>
        </row>
        <row r="492">
          <cell r="B492">
            <v>35847</v>
          </cell>
          <cell r="C492">
            <v>213.42</v>
          </cell>
          <cell r="D492">
            <v>4547.96</v>
          </cell>
          <cell r="E492">
            <v>1.4208000000000001</v>
          </cell>
          <cell r="F492">
            <v>0.32811800000000002</v>
          </cell>
          <cell r="G492">
            <v>-3.5965400000000002E-2</v>
          </cell>
        </row>
        <row r="493">
          <cell r="B493">
            <v>35848</v>
          </cell>
          <cell r="C493">
            <v>213.42</v>
          </cell>
          <cell r="D493">
            <v>4547.96</v>
          </cell>
          <cell r="E493">
            <v>1.4208000000000001</v>
          </cell>
          <cell r="F493">
            <v>0.32811800000000002</v>
          </cell>
          <cell r="G493">
            <v>-3.5965400000000002E-2</v>
          </cell>
        </row>
        <row r="494">
          <cell r="B494">
            <v>35849</v>
          </cell>
          <cell r="C494">
            <v>213.42</v>
          </cell>
          <cell r="D494">
            <v>4547.96</v>
          </cell>
          <cell r="E494">
            <v>1.4208000000000001</v>
          </cell>
          <cell r="F494">
            <v>0.32811800000000002</v>
          </cell>
          <cell r="G494">
            <v>-3.5965400000000002E-2</v>
          </cell>
        </row>
        <row r="495">
          <cell r="B495">
            <v>35850</v>
          </cell>
          <cell r="C495">
            <v>213.42</v>
          </cell>
          <cell r="D495">
            <v>4547.96</v>
          </cell>
          <cell r="E495">
            <v>1.4208000000000001</v>
          </cell>
          <cell r="F495">
            <v>0.32811800000000002</v>
          </cell>
          <cell r="G495">
            <v>-3.5965400000000002E-2</v>
          </cell>
        </row>
        <row r="496">
          <cell r="B496">
            <v>35851</v>
          </cell>
          <cell r="C496">
            <v>213.42</v>
          </cell>
          <cell r="D496">
            <v>4547.96</v>
          </cell>
          <cell r="E496">
            <v>1.4208000000000001</v>
          </cell>
          <cell r="F496">
            <v>0.32811800000000002</v>
          </cell>
          <cell r="G496">
            <v>-3.5965400000000002E-2</v>
          </cell>
        </row>
        <row r="497">
          <cell r="B497">
            <v>35852</v>
          </cell>
          <cell r="C497">
            <v>213.42</v>
          </cell>
          <cell r="D497">
            <v>4547.96</v>
          </cell>
          <cell r="E497">
            <v>1.4208000000000001</v>
          </cell>
          <cell r="F497">
            <v>0.32811800000000002</v>
          </cell>
          <cell r="G497">
            <v>-3.5965400000000002E-2</v>
          </cell>
        </row>
        <row r="498">
          <cell r="B498">
            <v>35853</v>
          </cell>
          <cell r="C498">
            <v>213.42</v>
          </cell>
          <cell r="D498">
            <v>4547.96</v>
          </cell>
          <cell r="E498">
            <v>1.4208000000000001</v>
          </cell>
          <cell r="F498">
            <v>0.32811800000000002</v>
          </cell>
          <cell r="G498">
            <v>-3.5965400000000002E-2</v>
          </cell>
        </row>
        <row r="499">
          <cell r="B499">
            <v>35854</v>
          </cell>
          <cell r="C499">
            <v>213.42</v>
          </cell>
          <cell r="D499">
            <v>4547.96</v>
          </cell>
          <cell r="E499">
            <v>1.4208000000000001</v>
          </cell>
          <cell r="F499">
            <v>0.32811800000000002</v>
          </cell>
          <cell r="G499">
            <v>-3.5965400000000002E-2</v>
          </cell>
        </row>
        <row r="500">
          <cell r="B500">
            <v>35855</v>
          </cell>
          <cell r="C500">
            <v>221.42</v>
          </cell>
          <cell r="D500">
            <v>4884.93</v>
          </cell>
          <cell r="E500">
            <v>0.97248000000000001</v>
          </cell>
          <cell r="F500">
            <v>0.32811800000000002</v>
          </cell>
          <cell r="G500">
            <v>-3.5965400000000002E-2</v>
          </cell>
        </row>
        <row r="501">
          <cell r="B501">
            <v>35856</v>
          </cell>
          <cell r="C501">
            <v>221.42</v>
          </cell>
          <cell r="D501">
            <v>4884.93</v>
          </cell>
          <cell r="E501">
            <v>0.97248000000000001</v>
          </cell>
          <cell r="F501">
            <v>0.32811800000000002</v>
          </cell>
          <cell r="G501">
            <v>-3.5965400000000002E-2</v>
          </cell>
        </row>
        <row r="502">
          <cell r="B502">
            <v>35857</v>
          </cell>
          <cell r="C502">
            <v>221.42</v>
          </cell>
          <cell r="D502">
            <v>4884.93</v>
          </cell>
          <cell r="E502">
            <v>0.97248000000000001</v>
          </cell>
          <cell r="F502">
            <v>0.32811800000000002</v>
          </cell>
          <cell r="G502">
            <v>-3.5965400000000002E-2</v>
          </cell>
        </row>
        <row r="503">
          <cell r="B503">
            <v>35858</v>
          </cell>
          <cell r="C503">
            <v>221.42</v>
          </cell>
          <cell r="D503">
            <v>4884.93</v>
          </cell>
          <cell r="E503">
            <v>0.97248000000000001</v>
          </cell>
          <cell r="F503">
            <v>0.32811800000000002</v>
          </cell>
          <cell r="G503">
            <v>-3.5965400000000002E-2</v>
          </cell>
        </row>
        <row r="504">
          <cell r="B504">
            <v>35859</v>
          </cell>
          <cell r="C504">
            <v>221.42</v>
          </cell>
          <cell r="D504">
            <v>4884.93</v>
          </cell>
          <cell r="E504">
            <v>0.97248000000000001</v>
          </cell>
          <cell r="F504">
            <v>0.32811800000000002</v>
          </cell>
          <cell r="G504">
            <v>-3.5965400000000002E-2</v>
          </cell>
        </row>
        <row r="505">
          <cell r="B505">
            <v>35860</v>
          </cell>
          <cell r="C505">
            <v>221.42</v>
          </cell>
          <cell r="D505">
            <v>4884.93</v>
          </cell>
          <cell r="E505">
            <v>0.97248000000000001</v>
          </cell>
          <cell r="F505">
            <v>0.32811800000000002</v>
          </cell>
          <cell r="G505">
            <v>-3.5965400000000002E-2</v>
          </cell>
        </row>
        <row r="506">
          <cell r="B506">
            <v>35861</v>
          </cell>
          <cell r="C506">
            <v>221.42</v>
          </cell>
          <cell r="D506">
            <v>4884.93</v>
          </cell>
          <cell r="E506">
            <v>0.97248000000000001</v>
          </cell>
          <cell r="F506">
            <v>0.32811800000000002</v>
          </cell>
          <cell r="G506">
            <v>-3.5965400000000002E-2</v>
          </cell>
        </row>
        <row r="507">
          <cell r="B507">
            <v>35862</v>
          </cell>
          <cell r="C507">
            <v>221.42</v>
          </cell>
          <cell r="D507">
            <v>4884.93</v>
          </cell>
          <cell r="E507">
            <v>0.97248000000000001</v>
          </cell>
          <cell r="F507">
            <v>0.32811800000000002</v>
          </cell>
          <cell r="G507">
            <v>-3.5965400000000002E-2</v>
          </cell>
        </row>
        <row r="508">
          <cell r="B508">
            <v>35863</v>
          </cell>
          <cell r="C508">
            <v>221.42</v>
          </cell>
          <cell r="D508">
            <v>4884.93</v>
          </cell>
          <cell r="E508">
            <v>0.97248000000000001</v>
          </cell>
          <cell r="F508">
            <v>0.32811800000000002</v>
          </cell>
          <cell r="G508">
            <v>-3.5965400000000002E-2</v>
          </cell>
        </row>
        <row r="509">
          <cell r="B509">
            <v>35864</v>
          </cell>
          <cell r="C509">
            <v>221.42</v>
          </cell>
          <cell r="D509">
            <v>4884.93</v>
          </cell>
          <cell r="E509">
            <v>0.97248000000000001</v>
          </cell>
          <cell r="F509">
            <v>0.32811800000000002</v>
          </cell>
          <cell r="G509">
            <v>-3.5965400000000002E-2</v>
          </cell>
        </row>
        <row r="510">
          <cell r="B510">
            <v>35865</v>
          </cell>
          <cell r="C510">
            <v>221.42</v>
          </cell>
          <cell r="D510">
            <v>4884.93</v>
          </cell>
          <cell r="E510">
            <v>0.97248000000000001</v>
          </cell>
          <cell r="F510">
            <v>0.32811800000000002</v>
          </cell>
          <cell r="G510">
            <v>-3.5965400000000002E-2</v>
          </cell>
        </row>
        <row r="511">
          <cell r="B511">
            <v>35866</v>
          </cell>
          <cell r="C511">
            <v>221.42</v>
          </cell>
          <cell r="D511">
            <v>4884.93</v>
          </cell>
          <cell r="E511">
            <v>0.97248000000000001</v>
          </cell>
          <cell r="F511">
            <v>0.32811800000000002</v>
          </cell>
          <cell r="G511">
            <v>-3.5965400000000002E-2</v>
          </cell>
        </row>
        <row r="512">
          <cell r="B512">
            <v>35867</v>
          </cell>
          <cell r="C512">
            <v>221.42</v>
          </cell>
          <cell r="D512">
            <v>4884.93</v>
          </cell>
          <cell r="E512">
            <v>0.97248000000000001</v>
          </cell>
          <cell r="F512">
            <v>0.32811800000000002</v>
          </cell>
          <cell r="G512">
            <v>-3.5965400000000002E-2</v>
          </cell>
        </row>
        <row r="513">
          <cell r="B513">
            <v>35868</v>
          </cell>
          <cell r="C513">
            <v>221.42</v>
          </cell>
          <cell r="D513">
            <v>4884.93</v>
          </cell>
          <cell r="E513">
            <v>0.97248000000000001</v>
          </cell>
          <cell r="F513">
            <v>0.32811800000000002</v>
          </cell>
          <cell r="G513">
            <v>-3.5965400000000002E-2</v>
          </cell>
        </row>
        <row r="514">
          <cell r="B514">
            <v>35869</v>
          </cell>
          <cell r="C514">
            <v>221.42</v>
          </cell>
          <cell r="D514">
            <v>4884.93</v>
          </cell>
          <cell r="E514">
            <v>0.97248000000000001</v>
          </cell>
          <cell r="F514">
            <v>0.32811800000000002</v>
          </cell>
          <cell r="G514">
            <v>-3.5965400000000002E-2</v>
          </cell>
        </row>
        <row r="515">
          <cell r="B515">
            <v>35870</v>
          </cell>
          <cell r="C515">
            <v>221.42</v>
          </cell>
          <cell r="D515">
            <v>4884.93</v>
          </cell>
          <cell r="E515">
            <v>0.97248000000000001</v>
          </cell>
          <cell r="F515">
            <v>0.32811800000000002</v>
          </cell>
          <cell r="G515">
            <v>-3.5965400000000002E-2</v>
          </cell>
        </row>
        <row r="516">
          <cell r="B516">
            <v>35871</v>
          </cell>
          <cell r="C516">
            <v>221.42</v>
          </cell>
          <cell r="D516">
            <v>4884.93</v>
          </cell>
          <cell r="E516">
            <v>0.97248000000000001</v>
          </cell>
          <cell r="F516">
            <v>0.32811800000000002</v>
          </cell>
          <cell r="G516">
            <v>-3.5965400000000002E-2</v>
          </cell>
        </row>
        <row r="517">
          <cell r="B517">
            <v>35872</v>
          </cell>
          <cell r="C517">
            <v>221.42</v>
          </cell>
          <cell r="D517">
            <v>4884.93</v>
          </cell>
          <cell r="E517">
            <v>0.97248000000000001</v>
          </cell>
          <cell r="F517">
            <v>0.32811800000000002</v>
          </cell>
          <cell r="G517">
            <v>-3.5965400000000002E-2</v>
          </cell>
        </row>
        <row r="518">
          <cell r="B518">
            <v>35873</v>
          </cell>
          <cell r="C518">
            <v>221.42</v>
          </cell>
          <cell r="D518">
            <v>4884.93</v>
          </cell>
          <cell r="E518">
            <v>0.97248000000000001</v>
          </cell>
          <cell r="F518">
            <v>0.32811800000000002</v>
          </cell>
          <cell r="G518">
            <v>-3.5965400000000002E-2</v>
          </cell>
        </row>
        <row r="519">
          <cell r="B519">
            <v>35874</v>
          </cell>
          <cell r="C519">
            <v>221.42</v>
          </cell>
          <cell r="D519">
            <v>4884.93</v>
          </cell>
          <cell r="E519">
            <v>0.97248000000000001</v>
          </cell>
          <cell r="F519">
            <v>0.32811800000000002</v>
          </cell>
          <cell r="G519">
            <v>-3.5965400000000002E-2</v>
          </cell>
        </row>
        <row r="520">
          <cell r="B520">
            <v>35875</v>
          </cell>
          <cell r="C520">
            <v>221.42</v>
          </cell>
          <cell r="D520">
            <v>4884.93</v>
          </cell>
          <cell r="E520">
            <v>0.97248000000000001</v>
          </cell>
          <cell r="F520">
            <v>0.32811800000000002</v>
          </cell>
          <cell r="G520">
            <v>-3.5965400000000002E-2</v>
          </cell>
        </row>
        <row r="521">
          <cell r="B521">
            <v>35876</v>
          </cell>
          <cell r="C521">
            <v>221.42</v>
          </cell>
          <cell r="D521">
            <v>4884.93</v>
          </cell>
          <cell r="E521">
            <v>0.97248000000000001</v>
          </cell>
          <cell r="F521">
            <v>0.32811800000000002</v>
          </cell>
          <cell r="G521">
            <v>-3.5965400000000002E-2</v>
          </cell>
        </row>
        <row r="522">
          <cell r="B522">
            <v>35877</v>
          </cell>
          <cell r="C522">
            <v>221.42</v>
          </cell>
          <cell r="D522">
            <v>4884.93</v>
          </cell>
          <cell r="E522">
            <v>0.97248000000000001</v>
          </cell>
          <cell r="F522">
            <v>0.32811800000000002</v>
          </cell>
          <cell r="G522">
            <v>-3.5965400000000002E-2</v>
          </cell>
        </row>
        <row r="523">
          <cell r="B523">
            <v>35878</v>
          </cell>
          <cell r="C523">
            <v>221.42</v>
          </cell>
          <cell r="D523">
            <v>4884.93</v>
          </cell>
          <cell r="E523">
            <v>0.97248000000000001</v>
          </cell>
          <cell r="F523">
            <v>0.32811800000000002</v>
          </cell>
          <cell r="G523">
            <v>-3.5965400000000002E-2</v>
          </cell>
        </row>
        <row r="524">
          <cell r="B524">
            <v>35879</v>
          </cell>
          <cell r="C524">
            <v>221.42</v>
          </cell>
          <cell r="D524">
            <v>4884.93</v>
          </cell>
          <cell r="E524">
            <v>0.97248000000000001</v>
          </cell>
          <cell r="F524">
            <v>0.32811800000000002</v>
          </cell>
          <cell r="G524">
            <v>-3.5965400000000002E-2</v>
          </cell>
        </row>
        <row r="525">
          <cell r="B525">
            <v>35880</v>
          </cell>
          <cell r="C525">
            <v>221.42</v>
          </cell>
          <cell r="D525">
            <v>4884.93</v>
          </cell>
          <cell r="E525">
            <v>0.97248000000000001</v>
          </cell>
          <cell r="F525">
            <v>0.32811800000000002</v>
          </cell>
          <cell r="G525">
            <v>-3.5965400000000002E-2</v>
          </cell>
        </row>
        <row r="526">
          <cell r="B526">
            <v>35881</v>
          </cell>
          <cell r="C526">
            <v>221.42</v>
          </cell>
          <cell r="D526">
            <v>4884.93</v>
          </cell>
          <cell r="E526">
            <v>0.97248000000000001</v>
          </cell>
          <cell r="F526">
            <v>0.32811800000000002</v>
          </cell>
          <cell r="G526">
            <v>-3.5965400000000002E-2</v>
          </cell>
        </row>
        <row r="527">
          <cell r="B527">
            <v>35882</v>
          </cell>
          <cell r="C527">
            <v>221.42</v>
          </cell>
          <cell r="D527">
            <v>4884.93</v>
          </cell>
          <cell r="E527">
            <v>0.97248000000000001</v>
          </cell>
          <cell r="F527">
            <v>0.32811800000000002</v>
          </cell>
          <cell r="G527">
            <v>-3.5965400000000002E-2</v>
          </cell>
        </row>
        <row r="528">
          <cell r="B528">
            <v>35883</v>
          </cell>
          <cell r="C528">
            <v>221.42</v>
          </cell>
          <cell r="D528">
            <v>4884.93</v>
          </cell>
          <cell r="E528">
            <v>0.97248000000000001</v>
          </cell>
          <cell r="F528">
            <v>0.32811800000000002</v>
          </cell>
          <cell r="G528">
            <v>-3.5965400000000002E-2</v>
          </cell>
        </row>
        <row r="529">
          <cell r="B529">
            <v>35884</v>
          </cell>
          <cell r="C529">
            <v>221.42</v>
          </cell>
          <cell r="D529">
            <v>4884.93</v>
          </cell>
          <cell r="E529">
            <v>0.97248000000000001</v>
          </cell>
          <cell r="F529">
            <v>0.32811800000000002</v>
          </cell>
          <cell r="G529">
            <v>-3.5965400000000002E-2</v>
          </cell>
        </row>
        <row r="530">
          <cell r="B530">
            <v>35885</v>
          </cell>
          <cell r="C530">
            <v>221.42</v>
          </cell>
          <cell r="D530">
            <v>4884.93</v>
          </cell>
          <cell r="E530">
            <v>0.97248000000000001</v>
          </cell>
          <cell r="F530">
            <v>0.32811800000000002</v>
          </cell>
          <cell r="G530">
            <v>-3.5965400000000002E-2</v>
          </cell>
        </row>
        <row r="531">
          <cell r="B531">
            <v>35886</v>
          </cell>
          <cell r="C531">
            <v>229.72</v>
          </cell>
          <cell r="D531">
            <v>5063.54</v>
          </cell>
          <cell r="E531">
            <v>0.97423999999999999</v>
          </cell>
          <cell r="F531">
            <v>0.32811800000000002</v>
          </cell>
          <cell r="G531">
            <v>-3.5965400000000002E-2</v>
          </cell>
        </row>
        <row r="532">
          <cell r="B532">
            <v>35887</v>
          </cell>
          <cell r="C532">
            <v>229.72</v>
          </cell>
          <cell r="D532">
            <v>5063.54</v>
          </cell>
          <cell r="E532">
            <v>0.97423999999999999</v>
          </cell>
          <cell r="F532">
            <v>0.32811800000000002</v>
          </cell>
          <cell r="G532">
            <v>-3.5965400000000002E-2</v>
          </cell>
        </row>
        <row r="533">
          <cell r="B533">
            <v>35888</v>
          </cell>
          <cell r="C533">
            <v>229.72</v>
          </cell>
          <cell r="D533">
            <v>5063.54</v>
          </cell>
          <cell r="E533">
            <v>0.97423999999999999</v>
          </cell>
          <cell r="F533">
            <v>0.32811800000000002</v>
          </cell>
          <cell r="G533">
            <v>-3.5965400000000002E-2</v>
          </cell>
        </row>
        <row r="534">
          <cell r="B534">
            <v>35889</v>
          </cell>
          <cell r="C534">
            <v>229.72</v>
          </cell>
          <cell r="D534">
            <v>5063.54</v>
          </cell>
          <cell r="E534">
            <v>0.97423999999999999</v>
          </cell>
          <cell r="F534">
            <v>0.32811800000000002</v>
          </cell>
          <cell r="G534">
            <v>-3.5965400000000002E-2</v>
          </cell>
        </row>
        <row r="535">
          <cell r="B535">
            <v>35890</v>
          </cell>
          <cell r="C535">
            <v>229.72</v>
          </cell>
          <cell r="D535">
            <v>5063.54</v>
          </cell>
          <cell r="E535">
            <v>0.97423999999999999</v>
          </cell>
          <cell r="F535">
            <v>0.32811800000000002</v>
          </cell>
          <cell r="G535">
            <v>-3.5965400000000002E-2</v>
          </cell>
        </row>
        <row r="536">
          <cell r="B536">
            <v>35891</v>
          </cell>
          <cell r="C536">
            <v>229.72</v>
          </cell>
          <cell r="D536">
            <v>5063.54</v>
          </cell>
          <cell r="E536">
            <v>0.97423999999999999</v>
          </cell>
          <cell r="F536">
            <v>0.32811800000000002</v>
          </cell>
          <cell r="G536">
            <v>-3.5965400000000002E-2</v>
          </cell>
        </row>
        <row r="537">
          <cell r="B537">
            <v>35892</v>
          </cell>
          <cell r="C537">
            <v>229.72</v>
          </cell>
          <cell r="D537">
            <v>5063.54</v>
          </cell>
          <cell r="E537">
            <v>0.97423999999999999</v>
          </cell>
          <cell r="F537">
            <v>0.32811800000000002</v>
          </cell>
          <cell r="G537">
            <v>-3.5965400000000002E-2</v>
          </cell>
        </row>
        <row r="538">
          <cell r="B538">
            <v>35893</v>
          </cell>
          <cell r="C538">
            <v>229.72</v>
          </cell>
          <cell r="D538">
            <v>5063.54</v>
          </cell>
          <cell r="E538">
            <v>0.97423999999999999</v>
          </cell>
          <cell r="F538">
            <v>0.32811800000000002</v>
          </cell>
          <cell r="G538">
            <v>-3.5965400000000002E-2</v>
          </cell>
        </row>
        <row r="539">
          <cell r="B539">
            <v>35894</v>
          </cell>
          <cell r="C539">
            <v>229.72</v>
          </cell>
          <cell r="D539">
            <v>5063.54</v>
          </cell>
          <cell r="E539">
            <v>0.97423999999999999</v>
          </cell>
          <cell r="F539">
            <v>0.32811800000000002</v>
          </cell>
          <cell r="G539">
            <v>-3.5965400000000002E-2</v>
          </cell>
        </row>
        <row r="540">
          <cell r="B540">
            <v>35895</v>
          </cell>
          <cell r="C540">
            <v>229.72</v>
          </cell>
          <cell r="D540">
            <v>5063.54</v>
          </cell>
          <cell r="E540">
            <v>0.97423999999999999</v>
          </cell>
          <cell r="F540">
            <v>0.32811800000000002</v>
          </cell>
          <cell r="G540">
            <v>-3.5965400000000002E-2</v>
          </cell>
        </row>
        <row r="541">
          <cell r="B541">
            <v>35896</v>
          </cell>
          <cell r="C541">
            <v>229.72</v>
          </cell>
          <cell r="D541">
            <v>5063.54</v>
          </cell>
          <cell r="E541">
            <v>0.97423999999999999</v>
          </cell>
          <cell r="F541">
            <v>0.32811800000000002</v>
          </cell>
          <cell r="G541">
            <v>-3.5965400000000002E-2</v>
          </cell>
        </row>
        <row r="542">
          <cell r="B542">
            <v>35897</v>
          </cell>
          <cell r="C542">
            <v>229.72</v>
          </cell>
          <cell r="D542">
            <v>5063.54</v>
          </cell>
          <cell r="E542">
            <v>0.97423999999999999</v>
          </cell>
          <cell r="F542">
            <v>0.32811800000000002</v>
          </cell>
          <cell r="G542">
            <v>-3.5965400000000002E-2</v>
          </cell>
        </row>
        <row r="543">
          <cell r="B543">
            <v>35898</v>
          </cell>
          <cell r="C543">
            <v>229.72</v>
          </cell>
          <cell r="D543">
            <v>5063.54</v>
          </cell>
          <cell r="E543">
            <v>0.97423999999999999</v>
          </cell>
          <cell r="F543">
            <v>0.32811800000000002</v>
          </cell>
          <cell r="G543">
            <v>-3.5965400000000002E-2</v>
          </cell>
        </row>
        <row r="544">
          <cell r="B544">
            <v>35899</v>
          </cell>
          <cell r="C544">
            <v>229.72</v>
          </cell>
          <cell r="D544">
            <v>5063.54</v>
          </cell>
          <cell r="E544">
            <v>0.97423999999999999</v>
          </cell>
          <cell r="F544">
            <v>0.32811800000000002</v>
          </cell>
          <cell r="G544">
            <v>-3.5965400000000002E-2</v>
          </cell>
        </row>
        <row r="545">
          <cell r="B545">
            <v>35900</v>
          </cell>
          <cell r="C545">
            <v>229.72</v>
          </cell>
          <cell r="D545">
            <v>5063.54</v>
          </cell>
          <cell r="E545">
            <v>0.97423999999999999</v>
          </cell>
          <cell r="F545">
            <v>0.32811800000000002</v>
          </cell>
          <cell r="G545">
            <v>-3.5965400000000002E-2</v>
          </cell>
        </row>
        <row r="546">
          <cell r="B546">
            <v>35901</v>
          </cell>
          <cell r="C546">
            <v>229.72</v>
          </cell>
          <cell r="D546">
            <v>5063.54</v>
          </cell>
          <cell r="E546">
            <v>0.97423999999999999</v>
          </cell>
          <cell r="F546">
            <v>0.32811800000000002</v>
          </cell>
          <cell r="G546">
            <v>-3.5965400000000002E-2</v>
          </cell>
        </row>
        <row r="547">
          <cell r="B547">
            <v>35902</v>
          </cell>
          <cell r="C547">
            <v>229.72</v>
          </cell>
          <cell r="D547">
            <v>5063.54</v>
          </cell>
          <cell r="E547">
            <v>0.97423999999999999</v>
          </cell>
          <cell r="F547">
            <v>0.32811800000000002</v>
          </cell>
          <cell r="G547">
            <v>-3.5965400000000002E-2</v>
          </cell>
        </row>
        <row r="548">
          <cell r="B548">
            <v>35903</v>
          </cell>
          <cell r="C548">
            <v>229.72</v>
          </cell>
          <cell r="D548">
            <v>5063.54</v>
          </cell>
          <cell r="E548">
            <v>0.97423999999999999</v>
          </cell>
          <cell r="F548">
            <v>0.32811800000000002</v>
          </cell>
          <cell r="G548">
            <v>-3.5965400000000002E-2</v>
          </cell>
        </row>
        <row r="549">
          <cell r="B549">
            <v>35904</v>
          </cell>
          <cell r="C549">
            <v>229.72</v>
          </cell>
          <cell r="D549">
            <v>5063.54</v>
          </cell>
          <cell r="E549">
            <v>0.97423999999999999</v>
          </cell>
          <cell r="F549">
            <v>0.32811800000000002</v>
          </cell>
          <cell r="G549">
            <v>-3.5965400000000002E-2</v>
          </cell>
        </row>
        <row r="550">
          <cell r="B550">
            <v>35905</v>
          </cell>
          <cell r="C550">
            <v>229.72</v>
          </cell>
          <cell r="D550">
            <v>5063.54</v>
          </cell>
          <cell r="E550">
            <v>0.97423999999999999</v>
          </cell>
          <cell r="F550">
            <v>0.32811800000000002</v>
          </cell>
          <cell r="G550">
            <v>-3.5965400000000002E-2</v>
          </cell>
        </row>
        <row r="551">
          <cell r="B551">
            <v>35906</v>
          </cell>
          <cell r="C551">
            <v>229.72</v>
          </cell>
          <cell r="D551">
            <v>5063.54</v>
          </cell>
          <cell r="E551">
            <v>0.97423999999999999</v>
          </cell>
          <cell r="F551">
            <v>0.32811800000000002</v>
          </cell>
          <cell r="G551">
            <v>-3.5965400000000002E-2</v>
          </cell>
        </row>
        <row r="552">
          <cell r="B552">
            <v>35907</v>
          </cell>
          <cell r="C552">
            <v>229.72</v>
          </cell>
          <cell r="D552">
            <v>5063.54</v>
          </cell>
          <cell r="E552">
            <v>0.97423999999999999</v>
          </cell>
          <cell r="F552">
            <v>0.32811800000000002</v>
          </cell>
          <cell r="G552">
            <v>-3.5965400000000002E-2</v>
          </cell>
        </row>
        <row r="553">
          <cell r="B553">
            <v>35908</v>
          </cell>
          <cell r="C553">
            <v>229.72</v>
          </cell>
          <cell r="D553">
            <v>5063.54</v>
          </cell>
          <cell r="E553">
            <v>0.97423999999999999</v>
          </cell>
          <cell r="F553">
            <v>0.32811800000000002</v>
          </cell>
          <cell r="G553">
            <v>-3.5965400000000002E-2</v>
          </cell>
        </row>
        <row r="554">
          <cell r="B554">
            <v>35909</v>
          </cell>
          <cell r="C554">
            <v>229.72</v>
          </cell>
          <cell r="D554">
            <v>5063.54</v>
          </cell>
          <cell r="E554">
            <v>0.97423999999999999</v>
          </cell>
          <cell r="F554">
            <v>0.32811800000000002</v>
          </cell>
          <cell r="G554">
            <v>-3.5965400000000002E-2</v>
          </cell>
        </row>
        <row r="555">
          <cell r="B555">
            <v>35910</v>
          </cell>
          <cell r="C555">
            <v>229.72</v>
          </cell>
          <cell r="D555">
            <v>5063.54</v>
          </cell>
          <cell r="E555">
            <v>0.97423999999999999</v>
          </cell>
          <cell r="F555">
            <v>0.32811800000000002</v>
          </cell>
          <cell r="G555">
            <v>-3.5965400000000002E-2</v>
          </cell>
        </row>
        <row r="556">
          <cell r="B556">
            <v>35911</v>
          </cell>
          <cell r="C556">
            <v>229.72</v>
          </cell>
          <cell r="D556">
            <v>5063.54</v>
          </cell>
          <cell r="E556">
            <v>0.97423999999999999</v>
          </cell>
          <cell r="F556">
            <v>0.32811800000000002</v>
          </cell>
          <cell r="G556">
            <v>-3.5965400000000002E-2</v>
          </cell>
        </row>
        <row r="557">
          <cell r="B557">
            <v>35912</v>
          </cell>
          <cell r="C557">
            <v>229.72</v>
          </cell>
          <cell r="D557">
            <v>5063.54</v>
          </cell>
          <cell r="E557">
            <v>0.97423999999999999</v>
          </cell>
          <cell r="F557">
            <v>0.32811800000000002</v>
          </cell>
          <cell r="G557">
            <v>-3.5965400000000002E-2</v>
          </cell>
        </row>
        <row r="558">
          <cell r="B558">
            <v>35913</v>
          </cell>
          <cell r="C558">
            <v>229.72</v>
          </cell>
          <cell r="D558">
            <v>5063.54</v>
          </cell>
          <cell r="E558">
            <v>0.97423999999999999</v>
          </cell>
          <cell r="F558">
            <v>0.32811800000000002</v>
          </cell>
          <cell r="G558">
            <v>-3.5965400000000002E-2</v>
          </cell>
        </row>
        <row r="559">
          <cell r="B559">
            <v>35914</v>
          </cell>
          <cell r="C559">
            <v>229.72</v>
          </cell>
          <cell r="D559">
            <v>5063.54</v>
          </cell>
          <cell r="E559">
            <v>0.97423999999999999</v>
          </cell>
          <cell r="F559">
            <v>0.32811800000000002</v>
          </cell>
          <cell r="G559">
            <v>-3.5965400000000002E-2</v>
          </cell>
        </row>
        <row r="560">
          <cell r="B560">
            <v>35915</v>
          </cell>
          <cell r="C560">
            <v>229.72</v>
          </cell>
          <cell r="D560">
            <v>5063.54</v>
          </cell>
          <cell r="E560">
            <v>0.97423999999999999</v>
          </cell>
          <cell r="F560">
            <v>0.32811800000000002</v>
          </cell>
          <cell r="G560">
            <v>-3.5965400000000002E-2</v>
          </cell>
        </row>
        <row r="561">
          <cell r="B561">
            <v>35916</v>
          </cell>
          <cell r="C561">
            <v>238.34</v>
          </cell>
          <cell r="D561">
            <v>5222.2299999999996</v>
          </cell>
          <cell r="E561">
            <v>0.98607999999999996</v>
          </cell>
          <cell r="F561">
            <v>0.32811800000000002</v>
          </cell>
          <cell r="G561">
            <v>-3.5965400000000002E-2</v>
          </cell>
        </row>
        <row r="562">
          <cell r="B562">
            <v>35917</v>
          </cell>
          <cell r="C562">
            <v>238.34</v>
          </cell>
          <cell r="D562">
            <v>5222.2299999999996</v>
          </cell>
          <cell r="E562">
            <v>0.98607999999999996</v>
          </cell>
          <cell r="F562">
            <v>0.32811800000000002</v>
          </cell>
          <cell r="G562">
            <v>-3.5965400000000002E-2</v>
          </cell>
        </row>
        <row r="563">
          <cell r="B563">
            <v>35918</v>
          </cell>
          <cell r="C563">
            <v>238.34</v>
          </cell>
          <cell r="D563">
            <v>5222.2299999999996</v>
          </cell>
          <cell r="E563">
            <v>0.98607999999999996</v>
          </cell>
          <cell r="F563">
            <v>0.32811800000000002</v>
          </cell>
          <cell r="G563">
            <v>-3.5965400000000002E-2</v>
          </cell>
        </row>
        <row r="564">
          <cell r="B564">
            <v>35919</v>
          </cell>
          <cell r="C564">
            <v>238.34</v>
          </cell>
          <cell r="D564">
            <v>5222.2299999999996</v>
          </cell>
          <cell r="E564">
            <v>0.98607999999999996</v>
          </cell>
          <cell r="F564">
            <v>0.32811800000000002</v>
          </cell>
          <cell r="G564">
            <v>-3.5965400000000002E-2</v>
          </cell>
        </row>
        <row r="565">
          <cell r="B565">
            <v>35920</v>
          </cell>
          <cell r="C565">
            <v>238.34</v>
          </cell>
          <cell r="D565">
            <v>5222.2299999999996</v>
          </cell>
          <cell r="E565">
            <v>0.98607999999999996</v>
          </cell>
          <cell r="F565">
            <v>0.32811800000000002</v>
          </cell>
          <cell r="G565">
            <v>-3.5965400000000002E-2</v>
          </cell>
        </row>
        <row r="566">
          <cell r="B566">
            <v>35921</v>
          </cell>
          <cell r="C566">
            <v>238.34</v>
          </cell>
          <cell r="D566">
            <v>5222.2299999999996</v>
          </cell>
          <cell r="E566">
            <v>0.98607999999999996</v>
          </cell>
          <cell r="F566">
            <v>0.32811800000000002</v>
          </cell>
          <cell r="G566">
            <v>-3.5965400000000002E-2</v>
          </cell>
        </row>
        <row r="567">
          <cell r="B567">
            <v>35922</v>
          </cell>
          <cell r="C567">
            <v>238.34</v>
          </cell>
          <cell r="D567">
            <v>5222.2299999999996</v>
          </cell>
          <cell r="E567">
            <v>0.98607999999999996</v>
          </cell>
          <cell r="F567">
            <v>0.32811800000000002</v>
          </cell>
          <cell r="G567">
            <v>-3.5965400000000002E-2</v>
          </cell>
        </row>
        <row r="568">
          <cell r="B568">
            <v>35923</v>
          </cell>
          <cell r="C568">
            <v>238.34</v>
          </cell>
          <cell r="D568">
            <v>5222.2299999999996</v>
          </cell>
          <cell r="E568">
            <v>0.98607999999999996</v>
          </cell>
          <cell r="F568">
            <v>0.32811800000000002</v>
          </cell>
          <cell r="G568">
            <v>-3.5965400000000002E-2</v>
          </cell>
        </row>
        <row r="569">
          <cell r="B569">
            <v>35924</v>
          </cell>
          <cell r="C569">
            <v>238.34</v>
          </cell>
          <cell r="D569">
            <v>5222.2299999999996</v>
          </cell>
          <cell r="E569">
            <v>0.98607999999999996</v>
          </cell>
          <cell r="F569">
            <v>0.32811800000000002</v>
          </cell>
          <cell r="G569">
            <v>-3.5965400000000002E-2</v>
          </cell>
        </row>
        <row r="570">
          <cell r="B570">
            <v>35925</v>
          </cell>
          <cell r="C570">
            <v>238.34</v>
          </cell>
          <cell r="D570">
            <v>5222.2299999999996</v>
          </cell>
          <cell r="E570">
            <v>0.98607999999999996</v>
          </cell>
          <cell r="F570">
            <v>0.32811800000000002</v>
          </cell>
          <cell r="G570">
            <v>-3.5965400000000002E-2</v>
          </cell>
        </row>
        <row r="571">
          <cell r="B571">
            <v>35926</v>
          </cell>
          <cell r="C571">
            <v>238.34</v>
          </cell>
          <cell r="D571">
            <v>5222.2299999999996</v>
          </cell>
          <cell r="E571">
            <v>0.98607999999999996</v>
          </cell>
          <cell r="F571">
            <v>0.32811800000000002</v>
          </cell>
          <cell r="G571">
            <v>-3.5965400000000002E-2</v>
          </cell>
        </row>
        <row r="572">
          <cell r="B572">
            <v>35927</v>
          </cell>
          <cell r="C572">
            <v>238.34</v>
          </cell>
          <cell r="D572">
            <v>5222.2299999999996</v>
          </cell>
          <cell r="E572">
            <v>0.98607999999999996</v>
          </cell>
          <cell r="F572">
            <v>0.32811800000000002</v>
          </cell>
          <cell r="G572">
            <v>-3.5965400000000002E-2</v>
          </cell>
        </row>
        <row r="573">
          <cell r="B573">
            <v>35928</v>
          </cell>
          <cell r="C573">
            <v>238.34</v>
          </cell>
          <cell r="D573">
            <v>5222.2299999999996</v>
          </cell>
          <cell r="E573">
            <v>0.98607999999999996</v>
          </cell>
          <cell r="F573">
            <v>0.32811800000000002</v>
          </cell>
          <cell r="G573">
            <v>-3.5965400000000002E-2</v>
          </cell>
        </row>
        <row r="574">
          <cell r="B574">
            <v>35929</v>
          </cell>
          <cell r="C574">
            <v>238.34</v>
          </cell>
          <cell r="D574">
            <v>5222.2299999999996</v>
          </cell>
          <cell r="E574">
            <v>0.98607999999999996</v>
          </cell>
          <cell r="F574">
            <v>0.32811800000000002</v>
          </cell>
          <cell r="G574">
            <v>-3.5965400000000002E-2</v>
          </cell>
        </row>
        <row r="575">
          <cell r="B575">
            <v>35930</v>
          </cell>
          <cell r="C575">
            <v>238.34</v>
          </cell>
          <cell r="D575">
            <v>5222.2299999999996</v>
          </cell>
          <cell r="E575">
            <v>0.98607999999999996</v>
          </cell>
          <cell r="F575">
            <v>0.32811800000000002</v>
          </cell>
          <cell r="G575">
            <v>-3.5965400000000002E-2</v>
          </cell>
        </row>
        <row r="576">
          <cell r="B576">
            <v>35931</v>
          </cell>
          <cell r="C576">
            <v>238.34</v>
          </cell>
          <cell r="D576">
            <v>5222.2299999999996</v>
          </cell>
          <cell r="E576">
            <v>0.98607999999999996</v>
          </cell>
          <cell r="F576">
            <v>0.32811800000000002</v>
          </cell>
          <cell r="G576">
            <v>-3.5965400000000002E-2</v>
          </cell>
        </row>
        <row r="577">
          <cell r="B577">
            <v>35932</v>
          </cell>
          <cell r="C577">
            <v>238.34</v>
          </cell>
          <cell r="D577">
            <v>5222.2299999999996</v>
          </cell>
          <cell r="E577">
            <v>0.98607999999999996</v>
          </cell>
          <cell r="F577">
            <v>0.32811800000000002</v>
          </cell>
          <cell r="G577">
            <v>-3.5965400000000002E-2</v>
          </cell>
        </row>
        <row r="578">
          <cell r="B578">
            <v>35933</v>
          </cell>
          <cell r="C578">
            <v>238.34</v>
          </cell>
          <cell r="D578">
            <v>5222.2299999999996</v>
          </cell>
          <cell r="E578">
            <v>0.98607999999999996</v>
          </cell>
          <cell r="F578">
            <v>0.32811800000000002</v>
          </cell>
          <cell r="G578">
            <v>-3.5965400000000002E-2</v>
          </cell>
        </row>
        <row r="579">
          <cell r="B579">
            <v>35934</v>
          </cell>
          <cell r="C579">
            <v>238.34</v>
          </cell>
          <cell r="D579">
            <v>5222.2299999999996</v>
          </cell>
          <cell r="E579">
            <v>0.98607999999999996</v>
          </cell>
          <cell r="F579">
            <v>0.32811800000000002</v>
          </cell>
          <cell r="G579">
            <v>-3.5965400000000002E-2</v>
          </cell>
        </row>
        <row r="580">
          <cell r="B580">
            <v>35935</v>
          </cell>
          <cell r="C580">
            <v>238.34</v>
          </cell>
          <cell r="D580">
            <v>5222.2299999999996</v>
          </cell>
          <cell r="E580">
            <v>0.98607999999999996</v>
          </cell>
          <cell r="F580">
            <v>0.32811800000000002</v>
          </cell>
          <cell r="G580">
            <v>-3.5965400000000002E-2</v>
          </cell>
        </row>
        <row r="581">
          <cell r="B581">
            <v>35936</v>
          </cell>
          <cell r="C581">
            <v>238.34</v>
          </cell>
          <cell r="D581">
            <v>5222.2299999999996</v>
          </cell>
          <cell r="E581">
            <v>0.98607999999999996</v>
          </cell>
          <cell r="F581">
            <v>0.32811800000000002</v>
          </cell>
          <cell r="G581">
            <v>-3.5965400000000002E-2</v>
          </cell>
        </row>
        <row r="582">
          <cell r="B582">
            <v>35937</v>
          </cell>
          <cell r="C582">
            <v>238.34</v>
          </cell>
          <cell r="D582">
            <v>5222.2299999999996</v>
          </cell>
          <cell r="E582">
            <v>0.98607999999999996</v>
          </cell>
          <cell r="F582">
            <v>0.32811800000000002</v>
          </cell>
          <cell r="G582">
            <v>-3.5965400000000002E-2</v>
          </cell>
        </row>
        <row r="583">
          <cell r="B583">
            <v>35938</v>
          </cell>
          <cell r="C583">
            <v>238.34</v>
          </cell>
          <cell r="D583">
            <v>5222.2299999999996</v>
          </cell>
          <cell r="E583">
            <v>0.98607999999999996</v>
          </cell>
          <cell r="F583">
            <v>0.32811800000000002</v>
          </cell>
          <cell r="G583">
            <v>-3.5965400000000002E-2</v>
          </cell>
        </row>
        <row r="584">
          <cell r="B584">
            <v>35939</v>
          </cell>
          <cell r="C584">
            <v>238.34</v>
          </cell>
          <cell r="D584">
            <v>5222.2299999999996</v>
          </cell>
          <cell r="E584">
            <v>0.98607999999999996</v>
          </cell>
          <cell r="F584">
            <v>0.32811800000000002</v>
          </cell>
          <cell r="G584">
            <v>-3.5965400000000002E-2</v>
          </cell>
        </row>
        <row r="585">
          <cell r="B585">
            <v>35940</v>
          </cell>
          <cell r="C585">
            <v>238.34</v>
          </cell>
          <cell r="D585">
            <v>5222.2299999999996</v>
          </cell>
          <cell r="E585">
            <v>0.98607999999999996</v>
          </cell>
          <cell r="F585">
            <v>0.32811800000000002</v>
          </cell>
          <cell r="G585">
            <v>-3.5965400000000002E-2</v>
          </cell>
        </row>
        <row r="586">
          <cell r="B586">
            <v>35941</v>
          </cell>
          <cell r="C586">
            <v>238.34</v>
          </cell>
          <cell r="D586">
            <v>5222.2299999999996</v>
          </cell>
          <cell r="E586">
            <v>0.98607999999999996</v>
          </cell>
          <cell r="F586">
            <v>0.32811800000000002</v>
          </cell>
          <cell r="G586">
            <v>-3.5965400000000002E-2</v>
          </cell>
        </row>
        <row r="587">
          <cell r="B587">
            <v>35942</v>
          </cell>
          <cell r="C587">
            <v>238.34</v>
          </cell>
          <cell r="D587">
            <v>5222.2299999999996</v>
          </cell>
          <cell r="E587">
            <v>0.98607999999999996</v>
          </cell>
          <cell r="F587">
            <v>0.32811800000000002</v>
          </cell>
          <cell r="G587">
            <v>-3.5965400000000002E-2</v>
          </cell>
        </row>
        <row r="588">
          <cell r="B588">
            <v>35943</v>
          </cell>
          <cell r="C588">
            <v>238.34</v>
          </cell>
          <cell r="D588">
            <v>5222.2299999999996</v>
          </cell>
          <cell r="E588">
            <v>0.98607999999999996</v>
          </cell>
          <cell r="F588">
            <v>0.32811800000000002</v>
          </cell>
          <cell r="G588">
            <v>-3.5965400000000002E-2</v>
          </cell>
        </row>
        <row r="589">
          <cell r="B589">
            <v>35944</v>
          </cell>
          <cell r="C589">
            <v>238.34</v>
          </cell>
          <cell r="D589">
            <v>5222.2299999999996</v>
          </cell>
          <cell r="E589">
            <v>0.98607999999999996</v>
          </cell>
          <cell r="F589">
            <v>0.32811800000000002</v>
          </cell>
          <cell r="G589">
            <v>-3.5965400000000002E-2</v>
          </cell>
        </row>
        <row r="590">
          <cell r="B590">
            <v>35945</v>
          </cell>
          <cell r="C590">
            <v>238.34</v>
          </cell>
          <cell r="D590">
            <v>5222.2299999999996</v>
          </cell>
          <cell r="E590">
            <v>0.98607999999999996</v>
          </cell>
          <cell r="F590">
            <v>0.32811800000000002</v>
          </cell>
          <cell r="G590">
            <v>-3.5965400000000002E-2</v>
          </cell>
        </row>
        <row r="591">
          <cell r="B591">
            <v>35946</v>
          </cell>
          <cell r="C591">
            <v>238.34</v>
          </cell>
          <cell r="D591">
            <v>5222.2299999999996</v>
          </cell>
          <cell r="E591">
            <v>0.98607999999999996</v>
          </cell>
          <cell r="F591">
            <v>0.32811800000000002</v>
          </cell>
          <cell r="G591">
            <v>-3.5965400000000002E-2</v>
          </cell>
        </row>
        <row r="592">
          <cell r="B592">
            <v>35947</v>
          </cell>
          <cell r="C592">
            <v>247.28</v>
          </cell>
          <cell r="D592">
            <v>5264.47</v>
          </cell>
          <cell r="E592">
            <v>1.0440400000000001</v>
          </cell>
          <cell r="F592">
            <v>0.32811800000000002</v>
          </cell>
          <cell r="G592">
            <v>-3.5965400000000002E-2</v>
          </cell>
        </row>
        <row r="593">
          <cell r="B593">
            <v>35948</v>
          </cell>
          <cell r="C593">
            <v>247.28</v>
          </cell>
          <cell r="D593">
            <v>5264.47</v>
          </cell>
          <cell r="E593">
            <v>1.0440400000000001</v>
          </cell>
          <cell r="F593">
            <v>0.32811800000000002</v>
          </cell>
          <cell r="G593">
            <v>-3.5965400000000002E-2</v>
          </cell>
        </row>
        <row r="594">
          <cell r="B594">
            <v>35949</v>
          </cell>
          <cell r="C594">
            <v>247.28</v>
          </cell>
          <cell r="D594">
            <v>5264.47</v>
          </cell>
          <cell r="E594">
            <v>1.0440400000000001</v>
          </cell>
          <cell r="F594">
            <v>0.32811800000000002</v>
          </cell>
          <cell r="G594">
            <v>-3.5965400000000002E-2</v>
          </cell>
        </row>
        <row r="595">
          <cell r="B595">
            <v>35950</v>
          </cell>
          <cell r="C595">
            <v>247.28</v>
          </cell>
          <cell r="D595">
            <v>5264.47</v>
          </cell>
          <cell r="E595">
            <v>1.0440400000000001</v>
          </cell>
          <cell r="F595">
            <v>0.32811800000000002</v>
          </cell>
          <cell r="G595">
            <v>-3.5965400000000002E-2</v>
          </cell>
        </row>
        <row r="596">
          <cell r="B596">
            <v>35951</v>
          </cell>
          <cell r="C596">
            <v>247.28</v>
          </cell>
          <cell r="D596">
            <v>5264.47</v>
          </cell>
          <cell r="E596">
            <v>1.0440400000000001</v>
          </cell>
          <cell r="F596">
            <v>0.32811800000000002</v>
          </cell>
          <cell r="G596">
            <v>-3.5965400000000002E-2</v>
          </cell>
        </row>
        <row r="597">
          <cell r="B597">
            <v>35952</v>
          </cell>
          <cell r="C597">
            <v>247.28</v>
          </cell>
          <cell r="D597">
            <v>5264.47</v>
          </cell>
          <cell r="E597">
            <v>1.0440400000000001</v>
          </cell>
          <cell r="F597">
            <v>0.32811800000000002</v>
          </cell>
          <cell r="G597">
            <v>-3.5965400000000002E-2</v>
          </cell>
        </row>
        <row r="598">
          <cell r="B598">
            <v>35953</v>
          </cell>
          <cell r="C598">
            <v>247.28</v>
          </cell>
          <cell r="D598">
            <v>5264.47</v>
          </cell>
          <cell r="E598">
            <v>1.0440400000000001</v>
          </cell>
          <cell r="F598">
            <v>0.32811800000000002</v>
          </cell>
          <cell r="G598">
            <v>-3.5965400000000002E-2</v>
          </cell>
        </row>
        <row r="599">
          <cell r="B599">
            <v>35954</v>
          </cell>
          <cell r="C599">
            <v>247.28</v>
          </cell>
          <cell r="D599">
            <v>5264.47</v>
          </cell>
          <cell r="E599">
            <v>1.0440400000000001</v>
          </cell>
          <cell r="F599">
            <v>0.32811800000000002</v>
          </cell>
          <cell r="G599">
            <v>-3.5965400000000002E-2</v>
          </cell>
        </row>
        <row r="600">
          <cell r="B600">
            <v>35955</v>
          </cell>
          <cell r="C600">
            <v>247.28</v>
          </cell>
          <cell r="D600">
            <v>5264.47</v>
          </cell>
          <cell r="E600">
            <v>1.0440400000000001</v>
          </cell>
          <cell r="F600">
            <v>0.32811800000000002</v>
          </cell>
          <cell r="G600">
            <v>-3.5965400000000002E-2</v>
          </cell>
        </row>
        <row r="601">
          <cell r="B601">
            <v>35956</v>
          </cell>
          <cell r="C601">
            <v>247.28</v>
          </cell>
          <cell r="D601">
            <v>5264.47</v>
          </cell>
          <cell r="E601">
            <v>1.0440400000000001</v>
          </cell>
          <cell r="F601">
            <v>0.32811800000000002</v>
          </cell>
          <cell r="G601">
            <v>-3.5965400000000002E-2</v>
          </cell>
        </row>
        <row r="602">
          <cell r="B602">
            <v>35957</v>
          </cell>
          <cell r="C602">
            <v>247.28</v>
          </cell>
          <cell r="D602">
            <v>5264.47</v>
          </cell>
          <cell r="E602">
            <v>1.0440400000000001</v>
          </cell>
          <cell r="F602">
            <v>0.32811800000000002</v>
          </cell>
          <cell r="G602">
            <v>-3.5965400000000002E-2</v>
          </cell>
        </row>
        <row r="603">
          <cell r="B603">
            <v>35958</v>
          </cell>
          <cell r="C603">
            <v>247.28</v>
          </cell>
          <cell r="D603">
            <v>5264.47</v>
          </cell>
          <cell r="E603">
            <v>1.0440400000000001</v>
          </cell>
          <cell r="F603">
            <v>0.32811800000000002</v>
          </cell>
          <cell r="G603">
            <v>-3.5965400000000002E-2</v>
          </cell>
        </row>
        <row r="604">
          <cell r="B604">
            <v>35959</v>
          </cell>
          <cell r="C604">
            <v>247.28</v>
          </cell>
          <cell r="D604">
            <v>5264.47</v>
          </cell>
          <cell r="E604">
            <v>1.0440400000000001</v>
          </cell>
          <cell r="F604">
            <v>0.32811800000000002</v>
          </cell>
          <cell r="G604">
            <v>-3.5965400000000002E-2</v>
          </cell>
        </row>
        <row r="605">
          <cell r="B605">
            <v>35960</v>
          </cell>
          <cell r="C605">
            <v>247.28</v>
          </cell>
          <cell r="D605">
            <v>5264.47</v>
          </cell>
          <cell r="E605">
            <v>1.0440400000000001</v>
          </cell>
          <cell r="F605">
            <v>0.32811800000000002</v>
          </cell>
          <cell r="G605">
            <v>-3.5965400000000002E-2</v>
          </cell>
        </row>
        <row r="606">
          <cell r="B606">
            <v>35961</v>
          </cell>
          <cell r="C606">
            <v>247.28</v>
          </cell>
          <cell r="D606">
            <v>5264.47</v>
          </cell>
          <cell r="E606">
            <v>1.0440400000000001</v>
          </cell>
          <cell r="F606">
            <v>0.32811800000000002</v>
          </cell>
          <cell r="G606">
            <v>-3.5965400000000002E-2</v>
          </cell>
        </row>
        <row r="607">
          <cell r="B607">
            <v>35962</v>
          </cell>
          <cell r="C607">
            <v>247.28</v>
          </cell>
          <cell r="D607">
            <v>5264.47</v>
          </cell>
          <cell r="E607">
            <v>1.0440400000000001</v>
          </cell>
          <cell r="F607">
            <v>0.32811800000000002</v>
          </cell>
          <cell r="G607">
            <v>-3.5965400000000002E-2</v>
          </cell>
        </row>
        <row r="608">
          <cell r="B608">
            <v>35963</v>
          </cell>
          <cell r="C608">
            <v>247.28</v>
          </cell>
          <cell r="D608">
            <v>5264.47</v>
          </cell>
          <cell r="E608">
            <v>1.0440400000000001</v>
          </cell>
          <cell r="F608">
            <v>0.32811800000000002</v>
          </cell>
          <cell r="G608">
            <v>-3.5965400000000002E-2</v>
          </cell>
        </row>
        <row r="609">
          <cell r="B609">
            <v>35964</v>
          </cell>
          <cell r="C609">
            <v>247.28</v>
          </cell>
          <cell r="D609">
            <v>5264.47</v>
          </cell>
          <cell r="E609">
            <v>1.0440400000000001</v>
          </cell>
          <cell r="F609">
            <v>0.32811800000000002</v>
          </cell>
          <cell r="G609">
            <v>-3.5965400000000002E-2</v>
          </cell>
        </row>
        <row r="610">
          <cell r="B610">
            <v>35965</v>
          </cell>
          <cell r="C610">
            <v>247.28</v>
          </cell>
          <cell r="D610">
            <v>5264.47</v>
          </cell>
          <cell r="E610">
            <v>1.0440400000000001</v>
          </cell>
          <cell r="F610">
            <v>0.32811800000000002</v>
          </cell>
          <cell r="G610">
            <v>-3.5965400000000002E-2</v>
          </cell>
        </row>
        <row r="611">
          <cell r="B611">
            <v>35966</v>
          </cell>
          <cell r="C611">
            <v>247.28</v>
          </cell>
          <cell r="D611">
            <v>5264.47</v>
          </cell>
          <cell r="E611">
            <v>1.0440400000000001</v>
          </cell>
          <cell r="F611">
            <v>0.32811800000000002</v>
          </cell>
          <cell r="G611">
            <v>-3.5965400000000002E-2</v>
          </cell>
        </row>
        <row r="612">
          <cell r="B612">
            <v>35967</v>
          </cell>
          <cell r="C612">
            <v>247.28</v>
          </cell>
          <cell r="D612">
            <v>5264.47</v>
          </cell>
          <cell r="E612">
            <v>1.0440400000000001</v>
          </cell>
          <cell r="F612">
            <v>0.32811800000000002</v>
          </cell>
          <cell r="G612">
            <v>-3.5965400000000002E-2</v>
          </cell>
        </row>
        <row r="613">
          <cell r="B613">
            <v>35968</v>
          </cell>
          <cell r="C613">
            <v>247.28</v>
          </cell>
          <cell r="D613">
            <v>5264.47</v>
          </cell>
          <cell r="E613">
            <v>1.0440400000000001</v>
          </cell>
          <cell r="F613">
            <v>0.32811800000000002</v>
          </cell>
          <cell r="G613">
            <v>-3.5965400000000002E-2</v>
          </cell>
        </row>
        <row r="614">
          <cell r="B614">
            <v>35969</v>
          </cell>
          <cell r="C614">
            <v>247.28</v>
          </cell>
          <cell r="D614">
            <v>5264.47</v>
          </cell>
          <cell r="E614">
            <v>1.0440400000000001</v>
          </cell>
          <cell r="F614">
            <v>0.32811800000000002</v>
          </cell>
          <cell r="G614">
            <v>-3.5965400000000002E-2</v>
          </cell>
        </row>
        <row r="615">
          <cell r="B615">
            <v>35970</v>
          </cell>
          <cell r="C615">
            <v>247.28</v>
          </cell>
          <cell r="D615">
            <v>5264.47</v>
          </cell>
          <cell r="E615">
            <v>1.0440400000000001</v>
          </cell>
          <cell r="F615">
            <v>0.32811800000000002</v>
          </cell>
          <cell r="G615">
            <v>-3.5965400000000002E-2</v>
          </cell>
        </row>
        <row r="616">
          <cell r="B616">
            <v>35971</v>
          </cell>
          <cell r="C616">
            <v>247.28</v>
          </cell>
          <cell r="D616">
            <v>5264.47</v>
          </cell>
          <cell r="E616">
            <v>1.0440400000000001</v>
          </cell>
          <cell r="F616">
            <v>0.32811800000000002</v>
          </cell>
          <cell r="G616">
            <v>-3.5965400000000002E-2</v>
          </cell>
        </row>
        <row r="617">
          <cell r="B617">
            <v>35972</v>
          </cell>
          <cell r="C617">
            <v>247.28</v>
          </cell>
          <cell r="D617">
            <v>5264.47</v>
          </cell>
          <cell r="E617">
            <v>1.0440400000000001</v>
          </cell>
          <cell r="F617">
            <v>0.32811800000000002</v>
          </cell>
          <cell r="G617">
            <v>-3.5965400000000002E-2</v>
          </cell>
        </row>
        <row r="618">
          <cell r="B618">
            <v>35973</v>
          </cell>
          <cell r="C618">
            <v>247.28</v>
          </cell>
          <cell r="D618">
            <v>5264.47</v>
          </cell>
          <cell r="E618">
            <v>1.0440400000000001</v>
          </cell>
          <cell r="F618">
            <v>0.32811800000000002</v>
          </cell>
          <cell r="G618">
            <v>-3.5965400000000002E-2</v>
          </cell>
        </row>
        <row r="619">
          <cell r="B619">
            <v>35974</v>
          </cell>
          <cell r="C619">
            <v>247.28</v>
          </cell>
          <cell r="D619">
            <v>5264.47</v>
          </cell>
          <cell r="E619">
            <v>1.0440400000000001</v>
          </cell>
          <cell r="F619">
            <v>0.32811800000000002</v>
          </cell>
          <cell r="G619">
            <v>-3.5965400000000002E-2</v>
          </cell>
        </row>
        <row r="620">
          <cell r="B620">
            <v>35975</v>
          </cell>
          <cell r="C620">
            <v>247.28</v>
          </cell>
          <cell r="D620">
            <v>5264.47</v>
          </cell>
          <cell r="E620">
            <v>1.0440400000000001</v>
          </cell>
          <cell r="F620">
            <v>0.32811800000000002</v>
          </cell>
          <cell r="G620">
            <v>-3.5965400000000002E-2</v>
          </cell>
        </row>
        <row r="621">
          <cell r="B621">
            <v>35976</v>
          </cell>
          <cell r="C621">
            <v>247.28</v>
          </cell>
          <cell r="D621">
            <v>5264.47</v>
          </cell>
          <cell r="E621">
            <v>1.0440400000000001</v>
          </cell>
          <cell r="F621">
            <v>0.32811800000000002</v>
          </cell>
          <cell r="G621">
            <v>-3.5965400000000002E-2</v>
          </cell>
        </row>
        <row r="622">
          <cell r="B622">
            <v>35977</v>
          </cell>
          <cell r="C622">
            <v>256.55</v>
          </cell>
          <cell r="D622">
            <v>5353.49</v>
          </cell>
          <cell r="E622">
            <v>1.0853999999999999</v>
          </cell>
          <cell r="F622">
            <v>0.32811800000000002</v>
          </cell>
          <cell r="G622">
            <v>-3.5965400000000002E-2</v>
          </cell>
        </row>
        <row r="623">
          <cell r="B623">
            <v>35978</v>
          </cell>
          <cell r="C623">
            <v>256.55</v>
          </cell>
          <cell r="D623">
            <v>5353.49</v>
          </cell>
          <cell r="E623">
            <v>1.0853999999999999</v>
          </cell>
          <cell r="F623">
            <v>0.32811800000000002</v>
          </cell>
          <cell r="G623">
            <v>-3.5965400000000002E-2</v>
          </cell>
        </row>
        <row r="624">
          <cell r="B624">
            <v>35979</v>
          </cell>
          <cell r="C624">
            <v>256.55</v>
          </cell>
          <cell r="D624">
            <v>5353.49</v>
          </cell>
          <cell r="E624">
            <v>1.0853999999999999</v>
          </cell>
          <cell r="F624">
            <v>0.32811800000000002</v>
          </cell>
          <cell r="G624">
            <v>-3.5965400000000002E-2</v>
          </cell>
        </row>
        <row r="625">
          <cell r="B625">
            <v>35980</v>
          </cell>
          <cell r="C625">
            <v>256.55</v>
          </cell>
          <cell r="D625">
            <v>5353.49</v>
          </cell>
          <cell r="E625">
            <v>1.0853999999999999</v>
          </cell>
          <cell r="F625">
            <v>0.32811800000000002</v>
          </cell>
          <cell r="G625">
            <v>-3.5965400000000002E-2</v>
          </cell>
        </row>
        <row r="626">
          <cell r="B626">
            <v>35981</v>
          </cell>
          <cell r="C626">
            <v>256.55</v>
          </cell>
          <cell r="D626">
            <v>5353.49</v>
          </cell>
          <cell r="E626">
            <v>1.0853999999999999</v>
          </cell>
          <cell r="F626">
            <v>0.32811800000000002</v>
          </cell>
          <cell r="G626">
            <v>-3.5965400000000002E-2</v>
          </cell>
        </row>
        <row r="627">
          <cell r="B627">
            <v>35982</v>
          </cell>
          <cell r="C627">
            <v>256.55</v>
          </cell>
          <cell r="D627">
            <v>5353.49</v>
          </cell>
          <cell r="E627">
            <v>1.0853999999999999</v>
          </cell>
          <cell r="F627">
            <v>0.32811800000000002</v>
          </cell>
          <cell r="G627">
            <v>-3.5965400000000002E-2</v>
          </cell>
        </row>
        <row r="628">
          <cell r="B628">
            <v>35983</v>
          </cell>
          <cell r="C628">
            <v>256.55</v>
          </cell>
          <cell r="D628">
            <v>5353.49</v>
          </cell>
          <cell r="E628">
            <v>1.0853999999999999</v>
          </cell>
          <cell r="F628">
            <v>0.32811800000000002</v>
          </cell>
          <cell r="G628">
            <v>-3.5965400000000002E-2</v>
          </cell>
        </row>
        <row r="629">
          <cell r="B629">
            <v>35984</v>
          </cell>
          <cell r="C629">
            <v>256.55</v>
          </cell>
          <cell r="D629">
            <v>5353.49</v>
          </cell>
          <cell r="E629">
            <v>1.0853999999999999</v>
          </cell>
          <cell r="F629">
            <v>0.32811800000000002</v>
          </cell>
          <cell r="G629">
            <v>-3.5965400000000002E-2</v>
          </cell>
        </row>
        <row r="630">
          <cell r="B630">
            <v>35985</v>
          </cell>
          <cell r="C630">
            <v>256.55</v>
          </cell>
          <cell r="D630">
            <v>5353.49</v>
          </cell>
          <cell r="E630">
            <v>1.0853999999999999</v>
          </cell>
          <cell r="F630">
            <v>0.32811800000000002</v>
          </cell>
          <cell r="G630">
            <v>-3.5965400000000002E-2</v>
          </cell>
        </row>
        <row r="631">
          <cell r="B631">
            <v>35986</v>
          </cell>
          <cell r="C631">
            <v>256.55</v>
          </cell>
          <cell r="D631">
            <v>5353.49</v>
          </cell>
          <cell r="E631">
            <v>1.0853999999999999</v>
          </cell>
          <cell r="F631">
            <v>0.32811800000000002</v>
          </cell>
          <cell r="G631">
            <v>-3.5965400000000002E-2</v>
          </cell>
        </row>
        <row r="632">
          <cell r="B632">
            <v>35987</v>
          </cell>
          <cell r="C632">
            <v>256.55</v>
          </cell>
          <cell r="D632">
            <v>5353.49</v>
          </cell>
          <cell r="E632">
            <v>1.0853999999999999</v>
          </cell>
          <cell r="F632">
            <v>0.32811800000000002</v>
          </cell>
          <cell r="G632">
            <v>-3.5965400000000002E-2</v>
          </cell>
        </row>
        <row r="633">
          <cell r="B633">
            <v>35988</v>
          </cell>
          <cell r="C633">
            <v>256.55</v>
          </cell>
          <cell r="D633">
            <v>5353.49</v>
          </cell>
          <cell r="E633">
            <v>1.0853999999999999</v>
          </cell>
          <cell r="F633">
            <v>0.32811800000000002</v>
          </cell>
          <cell r="G633">
            <v>-3.5965400000000002E-2</v>
          </cell>
        </row>
        <row r="634">
          <cell r="B634">
            <v>35989</v>
          </cell>
          <cell r="C634">
            <v>256.55</v>
          </cell>
          <cell r="D634">
            <v>5353.49</v>
          </cell>
          <cell r="E634">
            <v>1.0853999999999999</v>
          </cell>
          <cell r="F634">
            <v>0.32811800000000002</v>
          </cell>
          <cell r="G634">
            <v>-3.5965400000000002E-2</v>
          </cell>
        </row>
        <row r="635">
          <cell r="B635">
            <v>35990</v>
          </cell>
          <cell r="C635">
            <v>256.55</v>
          </cell>
          <cell r="D635">
            <v>5353.49</v>
          </cell>
          <cell r="E635">
            <v>1.0853999999999999</v>
          </cell>
          <cell r="F635">
            <v>0.32811800000000002</v>
          </cell>
          <cell r="G635">
            <v>-3.5965400000000002E-2</v>
          </cell>
        </row>
        <row r="636">
          <cell r="B636">
            <v>35991</v>
          </cell>
          <cell r="C636">
            <v>256.55</v>
          </cell>
          <cell r="D636">
            <v>5353.49</v>
          </cell>
          <cell r="E636">
            <v>1.0853999999999999</v>
          </cell>
          <cell r="F636">
            <v>0.32811800000000002</v>
          </cell>
          <cell r="G636">
            <v>-3.5965400000000002E-2</v>
          </cell>
        </row>
        <row r="637">
          <cell r="B637">
            <v>35992</v>
          </cell>
          <cell r="C637">
            <v>256.55</v>
          </cell>
          <cell r="D637">
            <v>5353.49</v>
          </cell>
          <cell r="E637">
            <v>1.0853999999999999</v>
          </cell>
          <cell r="F637">
            <v>0.32811800000000002</v>
          </cell>
          <cell r="G637">
            <v>-3.5965400000000002E-2</v>
          </cell>
        </row>
        <row r="638">
          <cell r="B638">
            <v>35993</v>
          </cell>
          <cell r="C638">
            <v>256.55</v>
          </cell>
          <cell r="D638">
            <v>5353.49</v>
          </cell>
          <cell r="E638">
            <v>1.0853999999999999</v>
          </cell>
          <cell r="F638">
            <v>0.32811800000000002</v>
          </cell>
          <cell r="G638">
            <v>-3.5965400000000002E-2</v>
          </cell>
        </row>
        <row r="639">
          <cell r="B639">
            <v>35994</v>
          </cell>
          <cell r="C639">
            <v>256.55</v>
          </cell>
          <cell r="D639">
            <v>5353.49</v>
          </cell>
          <cell r="E639">
            <v>1.0853999999999999</v>
          </cell>
          <cell r="F639">
            <v>0.32811800000000002</v>
          </cell>
          <cell r="G639">
            <v>-3.5965400000000002E-2</v>
          </cell>
        </row>
        <row r="640">
          <cell r="B640">
            <v>35995</v>
          </cell>
          <cell r="C640">
            <v>256.55</v>
          </cell>
          <cell r="D640">
            <v>5353.49</v>
          </cell>
          <cell r="E640">
            <v>1.0853999999999999</v>
          </cell>
          <cell r="F640">
            <v>0.32811800000000002</v>
          </cell>
          <cell r="G640">
            <v>-3.5965400000000002E-2</v>
          </cell>
        </row>
        <row r="641">
          <cell r="B641">
            <v>35996</v>
          </cell>
          <cell r="C641">
            <v>256.55</v>
          </cell>
          <cell r="D641">
            <v>5353.49</v>
          </cell>
          <cell r="E641">
            <v>1.0853999999999999</v>
          </cell>
          <cell r="F641">
            <v>0.32811800000000002</v>
          </cell>
          <cell r="G641">
            <v>-3.5965400000000002E-2</v>
          </cell>
        </row>
        <row r="642">
          <cell r="B642">
            <v>35997</v>
          </cell>
          <cell r="C642">
            <v>256.55</v>
          </cell>
          <cell r="D642">
            <v>5353.49</v>
          </cell>
          <cell r="E642">
            <v>1.0853999999999999</v>
          </cell>
          <cell r="F642">
            <v>0.32811800000000002</v>
          </cell>
          <cell r="G642">
            <v>-3.5965400000000002E-2</v>
          </cell>
        </row>
        <row r="643">
          <cell r="B643">
            <v>35998</v>
          </cell>
          <cell r="C643">
            <v>256.55</v>
          </cell>
          <cell r="D643">
            <v>5353.49</v>
          </cell>
          <cell r="E643">
            <v>1.0853999999999999</v>
          </cell>
          <cell r="F643">
            <v>0.32811800000000002</v>
          </cell>
          <cell r="G643">
            <v>-3.5965400000000002E-2</v>
          </cell>
        </row>
        <row r="644">
          <cell r="B644">
            <v>35999</v>
          </cell>
          <cell r="C644">
            <v>256.55</v>
          </cell>
          <cell r="D644">
            <v>5353.49</v>
          </cell>
          <cell r="E644">
            <v>1.0853999999999999</v>
          </cell>
          <cell r="F644">
            <v>0.32811800000000002</v>
          </cell>
          <cell r="G644">
            <v>-3.5965400000000002E-2</v>
          </cell>
        </row>
        <row r="645">
          <cell r="B645">
            <v>36000</v>
          </cell>
          <cell r="C645">
            <v>256.55</v>
          </cell>
          <cell r="D645">
            <v>5353.49</v>
          </cell>
          <cell r="E645">
            <v>1.0853999999999999</v>
          </cell>
          <cell r="F645">
            <v>0.32811800000000002</v>
          </cell>
          <cell r="G645">
            <v>-3.5965400000000002E-2</v>
          </cell>
        </row>
        <row r="646">
          <cell r="B646">
            <v>36001</v>
          </cell>
          <cell r="C646">
            <v>256.55</v>
          </cell>
          <cell r="D646">
            <v>5353.49</v>
          </cell>
          <cell r="E646">
            <v>1.0853999999999999</v>
          </cell>
          <cell r="F646">
            <v>0.32811800000000002</v>
          </cell>
          <cell r="G646">
            <v>-3.5965400000000002E-2</v>
          </cell>
        </row>
        <row r="647">
          <cell r="B647">
            <v>36002</v>
          </cell>
          <cell r="C647">
            <v>256.55</v>
          </cell>
          <cell r="D647">
            <v>5353.49</v>
          </cell>
          <cell r="E647">
            <v>1.0853999999999999</v>
          </cell>
          <cell r="F647">
            <v>0.32811800000000002</v>
          </cell>
          <cell r="G647">
            <v>-3.5965400000000002E-2</v>
          </cell>
        </row>
        <row r="648">
          <cell r="B648">
            <v>36003</v>
          </cell>
          <cell r="C648">
            <v>256.55</v>
          </cell>
          <cell r="D648">
            <v>5353.49</v>
          </cell>
          <cell r="E648">
            <v>1.0853999999999999</v>
          </cell>
          <cell r="F648">
            <v>0.32811800000000002</v>
          </cell>
          <cell r="G648">
            <v>-3.5965400000000002E-2</v>
          </cell>
        </row>
        <row r="649">
          <cell r="B649">
            <v>36004</v>
          </cell>
          <cell r="C649">
            <v>256.55</v>
          </cell>
          <cell r="D649">
            <v>5353.49</v>
          </cell>
          <cell r="E649">
            <v>1.0853999999999999</v>
          </cell>
          <cell r="F649">
            <v>0.32811800000000002</v>
          </cell>
          <cell r="G649">
            <v>-3.5965400000000002E-2</v>
          </cell>
        </row>
        <row r="650">
          <cell r="B650">
            <v>36005</v>
          </cell>
          <cell r="C650">
            <v>256.55</v>
          </cell>
          <cell r="D650">
            <v>5353.49</v>
          </cell>
          <cell r="E650">
            <v>1.0853999999999999</v>
          </cell>
          <cell r="F650">
            <v>0.32811800000000002</v>
          </cell>
          <cell r="G650">
            <v>-3.5965400000000002E-2</v>
          </cell>
        </row>
        <row r="651">
          <cell r="B651">
            <v>36006</v>
          </cell>
          <cell r="C651">
            <v>256.55</v>
          </cell>
          <cell r="D651">
            <v>5353.49</v>
          </cell>
          <cell r="E651">
            <v>1.0853999999999999</v>
          </cell>
          <cell r="F651">
            <v>0.32811800000000002</v>
          </cell>
          <cell r="G651">
            <v>-3.5965400000000002E-2</v>
          </cell>
        </row>
        <row r="652">
          <cell r="B652">
            <v>36007</v>
          </cell>
          <cell r="C652">
            <v>256.55</v>
          </cell>
          <cell r="D652">
            <v>5353.49</v>
          </cell>
          <cell r="E652">
            <v>1.0853999999999999</v>
          </cell>
          <cell r="F652">
            <v>0.32811800000000002</v>
          </cell>
          <cell r="G652">
            <v>-3.5965400000000002E-2</v>
          </cell>
        </row>
        <row r="653">
          <cell r="B653">
            <v>36008</v>
          </cell>
          <cell r="C653">
            <v>266.17</v>
          </cell>
          <cell r="D653">
            <v>5482.7</v>
          </cell>
          <cell r="E653">
            <v>1.1125100000000001</v>
          </cell>
          <cell r="F653">
            <v>0.32811800000000002</v>
          </cell>
          <cell r="G653">
            <v>-3.5965400000000002E-2</v>
          </cell>
        </row>
        <row r="654">
          <cell r="B654">
            <v>36009</v>
          </cell>
          <cell r="C654">
            <v>266.17</v>
          </cell>
          <cell r="D654">
            <v>5482.7</v>
          </cell>
          <cell r="E654">
            <v>1.1125100000000001</v>
          </cell>
          <cell r="F654">
            <v>0.32811800000000002</v>
          </cell>
          <cell r="G654">
            <v>-3.5965400000000002E-2</v>
          </cell>
        </row>
        <row r="655">
          <cell r="B655">
            <v>36010</v>
          </cell>
          <cell r="C655">
            <v>266.17</v>
          </cell>
          <cell r="D655">
            <v>5482.7</v>
          </cell>
          <cell r="E655">
            <v>1.1125100000000001</v>
          </cell>
          <cell r="F655">
            <v>0.32811800000000002</v>
          </cell>
          <cell r="G655">
            <v>-3.5965400000000002E-2</v>
          </cell>
        </row>
        <row r="656">
          <cell r="B656">
            <v>36011</v>
          </cell>
          <cell r="C656">
            <v>266.17</v>
          </cell>
          <cell r="D656">
            <v>5482.7</v>
          </cell>
          <cell r="E656">
            <v>1.1125100000000001</v>
          </cell>
          <cell r="F656">
            <v>0.32811800000000002</v>
          </cell>
          <cell r="G656">
            <v>-3.5965400000000002E-2</v>
          </cell>
        </row>
        <row r="657">
          <cell r="B657">
            <v>36012</v>
          </cell>
          <cell r="C657">
            <v>266.17</v>
          </cell>
          <cell r="D657">
            <v>5482.7</v>
          </cell>
          <cell r="E657">
            <v>1.1125100000000001</v>
          </cell>
          <cell r="F657">
            <v>0.32811800000000002</v>
          </cell>
          <cell r="G657">
            <v>-3.5965400000000002E-2</v>
          </cell>
        </row>
        <row r="658">
          <cell r="B658">
            <v>36013</v>
          </cell>
          <cell r="C658">
            <v>266.17</v>
          </cell>
          <cell r="D658">
            <v>5482.7</v>
          </cell>
          <cell r="E658">
            <v>1.1125100000000001</v>
          </cell>
          <cell r="F658">
            <v>0.32811800000000002</v>
          </cell>
          <cell r="G658">
            <v>-3.5965400000000002E-2</v>
          </cell>
        </row>
        <row r="659">
          <cell r="B659">
            <v>36014</v>
          </cell>
          <cell r="C659">
            <v>266.17</v>
          </cell>
          <cell r="D659">
            <v>5482.7</v>
          </cell>
          <cell r="E659">
            <v>1.1125100000000001</v>
          </cell>
          <cell r="F659">
            <v>0.32811800000000002</v>
          </cell>
          <cell r="G659">
            <v>-3.5965400000000002E-2</v>
          </cell>
        </row>
        <row r="660">
          <cell r="B660">
            <v>36015</v>
          </cell>
          <cell r="C660">
            <v>266.17</v>
          </cell>
          <cell r="D660">
            <v>5482.7</v>
          </cell>
          <cell r="E660">
            <v>1.1125100000000001</v>
          </cell>
          <cell r="F660">
            <v>0.32811800000000002</v>
          </cell>
          <cell r="G660">
            <v>-3.5965400000000002E-2</v>
          </cell>
        </row>
        <row r="661">
          <cell r="B661">
            <v>36016</v>
          </cell>
          <cell r="C661">
            <v>266.17</v>
          </cell>
          <cell r="D661">
            <v>5482.7</v>
          </cell>
          <cell r="E661">
            <v>1.1125100000000001</v>
          </cell>
          <cell r="F661">
            <v>0.32811800000000002</v>
          </cell>
          <cell r="G661">
            <v>-3.5965400000000002E-2</v>
          </cell>
        </row>
        <row r="662">
          <cell r="B662">
            <v>36017</v>
          </cell>
          <cell r="C662">
            <v>266.17</v>
          </cell>
          <cell r="D662">
            <v>5482.7</v>
          </cell>
          <cell r="E662">
            <v>1.1125100000000001</v>
          </cell>
          <cell r="F662">
            <v>0.32811800000000002</v>
          </cell>
          <cell r="G662">
            <v>-3.5965400000000002E-2</v>
          </cell>
        </row>
        <row r="663">
          <cell r="B663">
            <v>36018</v>
          </cell>
          <cell r="C663">
            <v>266.17</v>
          </cell>
          <cell r="D663">
            <v>5482.7</v>
          </cell>
          <cell r="E663">
            <v>1.1125100000000001</v>
          </cell>
          <cell r="F663">
            <v>0.32811800000000002</v>
          </cell>
          <cell r="G663">
            <v>-3.5965400000000002E-2</v>
          </cell>
        </row>
        <row r="664">
          <cell r="B664">
            <v>36019</v>
          </cell>
          <cell r="C664">
            <v>266.17</v>
          </cell>
          <cell r="D664">
            <v>5482.7</v>
          </cell>
          <cell r="E664">
            <v>1.1125100000000001</v>
          </cell>
          <cell r="F664">
            <v>0.32811800000000002</v>
          </cell>
          <cell r="G664">
            <v>-3.5965400000000002E-2</v>
          </cell>
        </row>
        <row r="665">
          <cell r="B665">
            <v>36020</v>
          </cell>
          <cell r="C665">
            <v>266.17</v>
          </cell>
          <cell r="D665">
            <v>5482.7</v>
          </cell>
          <cell r="E665">
            <v>1.1125100000000001</v>
          </cell>
          <cell r="F665">
            <v>0.32811800000000002</v>
          </cell>
          <cell r="G665">
            <v>-3.5965400000000002E-2</v>
          </cell>
        </row>
        <row r="666">
          <cell r="B666">
            <v>36021</v>
          </cell>
          <cell r="C666">
            <v>266.17</v>
          </cell>
          <cell r="D666">
            <v>5482.7</v>
          </cell>
          <cell r="E666">
            <v>1.1125100000000001</v>
          </cell>
          <cell r="F666">
            <v>0.32811800000000002</v>
          </cell>
          <cell r="G666">
            <v>-3.5965400000000002E-2</v>
          </cell>
        </row>
        <row r="667">
          <cell r="B667">
            <v>36022</v>
          </cell>
          <cell r="C667">
            <v>266.17</v>
          </cell>
          <cell r="D667">
            <v>5482.7</v>
          </cell>
          <cell r="E667">
            <v>1.1125100000000001</v>
          </cell>
          <cell r="F667">
            <v>0.32811800000000002</v>
          </cell>
          <cell r="G667">
            <v>-3.5965400000000002E-2</v>
          </cell>
        </row>
        <row r="668">
          <cell r="B668">
            <v>36023</v>
          </cell>
          <cell r="C668">
            <v>266.17</v>
          </cell>
          <cell r="D668">
            <v>5482.7</v>
          </cell>
          <cell r="E668">
            <v>1.1125100000000001</v>
          </cell>
          <cell r="F668">
            <v>0.32811800000000002</v>
          </cell>
          <cell r="G668">
            <v>-3.5965400000000002E-2</v>
          </cell>
        </row>
        <row r="669">
          <cell r="B669">
            <v>36024</v>
          </cell>
          <cell r="C669">
            <v>266.17</v>
          </cell>
          <cell r="D669">
            <v>5482.7</v>
          </cell>
          <cell r="E669">
            <v>1.1125100000000001</v>
          </cell>
          <cell r="F669">
            <v>0.32811800000000002</v>
          </cell>
          <cell r="G669">
            <v>-3.5965400000000002E-2</v>
          </cell>
        </row>
        <row r="670">
          <cell r="B670">
            <v>36025</v>
          </cell>
          <cell r="C670">
            <v>266.17</v>
          </cell>
          <cell r="D670">
            <v>5482.7</v>
          </cell>
          <cell r="E670">
            <v>1.1125100000000001</v>
          </cell>
          <cell r="F670">
            <v>0.32811800000000002</v>
          </cell>
          <cell r="G670">
            <v>-3.5965400000000002E-2</v>
          </cell>
        </row>
        <row r="671">
          <cell r="B671">
            <v>36026</v>
          </cell>
          <cell r="C671">
            <v>266.17</v>
          </cell>
          <cell r="D671">
            <v>5482.7</v>
          </cell>
          <cell r="E671">
            <v>1.1125100000000001</v>
          </cell>
          <cell r="F671">
            <v>0.32811800000000002</v>
          </cell>
          <cell r="G671">
            <v>-3.5965400000000002E-2</v>
          </cell>
        </row>
        <row r="672">
          <cell r="B672">
            <v>36027</v>
          </cell>
          <cell r="C672">
            <v>266.17</v>
          </cell>
          <cell r="D672">
            <v>5482.7</v>
          </cell>
          <cell r="E672">
            <v>1.1125100000000001</v>
          </cell>
          <cell r="F672">
            <v>0.32811800000000002</v>
          </cell>
          <cell r="G672">
            <v>-3.5965400000000002E-2</v>
          </cell>
        </row>
        <row r="673">
          <cell r="B673">
            <v>36028</v>
          </cell>
          <cell r="C673">
            <v>266.17</v>
          </cell>
          <cell r="D673">
            <v>5482.7</v>
          </cell>
          <cell r="E673">
            <v>1.1125100000000001</v>
          </cell>
          <cell r="F673">
            <v>0.32811800000000002</v>
          </cell>
          <cell r="G673">
            <v>-3.5965400000000002E-2</v>
          </cell>
        </row>
        <row r="674">
          <cell r="B674">
            <v>36029</v>
          </cell>
          <cell r="C674">
            <v>266.17</v>
          </cell>
          <cell r="D674">
            <v>5482.7</v>
          </cell>
          <cell r="E674">
            <v>1.1125100000000001</v>
          </cell>
          <cell r="F674">
            <v>0.32811800000000002</v>
          </cell>
          <cell r="G674">
            <v>-3.5965400000000002E-2</v>
          </cell>
        </row>
        <row r="675">
          <cell r="B675">
            <v>36030</v>
          </cell>
          <cell r="C675">
            <v>266.17</v>
          </cell>
          <cell r="D675">
            <v>5482.7</v>
          </cell>
          <cell r="E675">
            <v>1.1125100000000001</v>
          </cell>
          <cell r="F675">
            <v>0.32811800000000002</v>
          </cell>
          <cell r="G675">
            <v>-3.5965400000000002E-2</v>
          </cell>
        </row>
        <row r="676">
          <cell r="B676">
            <v>36031</v>
          </cell>
          <cell r="C676">
            <v>266.17</v>
          </cell>
          <cell r="D676">
            <v>5482.7</v>
          </cell>
          <cell r="E676">
            <v>1.1125100000000001</v>
          </cell>
          <cell r="F676">
            <v>0.32811800000000002</v>
          </cell>
          <cell r="G676">
            <v>-3.5965400000000002E-2</v>
          </cell>
        </row>
        <row r="677">
          <cell r="B677">
            <v>36032</v>
          </cell>
          <cell r="C677">
            <v>266.17</v>
          </cell>
          <cell r="D677">
            <v>5482.7</v>
          </cell>
          <cell r="E677">
            <v>1.1125100000000001</v>
          </cell>
          <cell r="F677">
            <v>0.32811800000000002</v>
          </cell>
          <cell r="G677">
            <v>-3.5965400000000002E-2</v>
          </cell>
        </row>
        <row r="678">
          <cell r="B678">
            <v>36033</v>
          </cell>
          <cell r="C678">
            <v>266.17</v>
          </cell>
          <cell r="D678">
            <v>5482.7</v>
          </cell>
          <cell r="E678">
            <v>1.1125100000000001</v>
          </cell>
          <cell r="F678">
            <v>0.32811800000000002</v>
          </cell>
          <cell r="G678">
            <v>-3.5965400000000002E-2</v>
          </cell>
        </row>
        <row r="679">
          <cell r="B679">
            <v>36034</v>
          </cell>
          <cell r="C679">
            <v>266.17</v>
          </cell>
          <cell r="D679">
            <v>5482.7</v>
          </cell>
          <cell r="E679">
            <v>1.1125100000000001</v>
          </cell>
          <cell r="F679">
            <v>0.32811800000000002</v>
          </cell>
          <cell r="G679">
            <v>-3.5965400000000002E-2</v>
          </cell>
        </row>
        <row r="680">
          <cell r="B680">
            <v>36035</v>
          </cell>
          <cell r="C680">
            <v>266.17</v>
          </cell>
          <cell r="D680">
            <v>5482.7</v>
          </cell>
          <cell r="E680">
            <v>1.1125100000000001</v>
          </cell>
          <cell r="F680">
            <v>0.32811800000000002</v>
          </cell>
          <cell r="G680">
            <v>-3.5965400000000002E-2</v>
          </cell>
        </row>
        <row r="681">
          <cell r="B681">
            <v>36036</v>
          </cell>
          <cell r="C681">
            <v>266.17</v>
          </cell>
          <cell r="D681">
            <v>5482.7</v>
          </cell>
          <cell r="E681">
            <v>1.1125100000000001</v>
          </cell>
          <cell r="F681">
            <v>0.32811800000000002</v>
          </cell>
          <cell r="G681">
            <v>-3.5965400000000002E-2</v>
          </cell>
        </row>
        <row r="682">
          <cell r="B682">
            <v>36037</v>
          </cell>
          <cell r="C682">
            <v>266.17</v>
          </cell>
          <cell r="D682">
            <v>5482.7</v>
          </cell>
          <cell r="E682">
            <v>1.1125100000000001</v>
          </cell>
          <cell r="F682">
            <v>0.32811800000000002</v>
          </cell>
          <cell r="G682">
            <v>-3.5965400000000002E-2</v>
          </cell>
        </row>
        <row r="683">
          <cell r="B683">
            <v>36038</v>
          </cell>
          <cell r="C683">
            <v>266.17</v>
          </cell>
          <cell r="D683">
            <v>5482.7</v>
          </cell>
          <cell r="E683">
            <v>1.1125100000000001</v>
          </cell>
          <cell r="F683">
            <v>0.32811800000000002</v>
          </cell>
          <cell r="G683">
            <v>-3.5965400000000002E-2</v>
          </cell>
        </row>
        <row r="684">
          <cell r="B684">
            <v>36039</v>
          </cell>
          <cell r="C684">
            <v>276.14999999999998</v>
          </cell>
          <cell r="D684">
            <v>6185.95</v>
          </cell>
          <cell r="E684">
            <v>0.94264000000000003</v>
          </cell>
          <cell r="F684">
            <v>0.32811800000000002</v>
          </cell>
          <cell r="G684">
            <v>-3.5965400000000002E-2</v>
          </cell>
        </row>
        <row r="685">
          <cell r="B685">
            <v>36040</v>
          </cell>
          <cell r="C685">
            <v>276.14999999999998</v>
          </cell>
          <cell r="D685">
            <v>6185.95</v>
          </cell>
          <cell r="E685">
            <v>0.94264000000000003</v>
          </cell>
          <cell r="F685">
            <v>0.32811800000000002</v>
          </cell>
          <cell r="G685">
            <v>-3.5965400000000002E-2</v>
          </cell>
        </row>
        <row r="686">
          <cell r="B686">
            <v>36041</v>
          </cell>
          <cell r="C686">
            <v>276.14999999999998</v>
          </cell>
          <cell r="D686">
            <v>6185.95</v>
          </cell>
          <cell r="E686">
            <v>0.94264000000000003</v>
          </cell>
          <cell r="F686">
            <v>0.32811800000000002</v>
          </cell>
          <cell r="G686">
            <v>-3.5965400000000002E-2</v>
          </cell>
        </row>
        <row r="687">
          <cell r="B687">
            <v>36042</v>
          </cell>
          <cell r="C687">
            <v>276.14999999999998</v>
          </cell>
          <cell r="D687">
            <v>6185.95</v>
          </cell>
          <cell r="E687">
            <v>0.94264000000000003</v>
          </cell>
          <cell r="F687">
            <v>0.32811800000000002</v>
          </cell>
          <cell r="G687">
            <v>-3.5965400000000002E-2</v>
          </cell>
        </row>
        <row r="688">
          <cell r="B688">
            <v>36043</v>
          </cell>
          <cell r="C688">
            <v>276.14999999999998</v>
          </cell>
          <cell r="D688">
            <v>6185.95</v>
          </cell>
          <cell r="E688">
            <v>0.94264000000000003</v>
          </cell>
          <cell r="F688">
            <v>0.32811800000000002</v>
          </cell>
          <cell r="G688">
            <v>-3.5965400000000002E-2</v>
          </cell>
        </row>
        <row r="689">
          <cell r="B689">
            <v>36044</v>
          </cell>
          <cell r="C689">
            <v>276.14999999999998</v>
          </cell>
          <cell r="D689">
            <v>6185.95</v>
          </cell>
          <cell r="E689">
            <v>0.94264000000000003</v>
          </cell>
          <cell r="F689">
            <v>0.32811800000000002</v>
          </cell>
          <cell r="G689">
            <v>-3.5965400000000002E-2</v>
          </cell>
        </row>
        <row r="690">
          <cell r="B690">
            <v>36045</v>
          </cell>
          <cell r="C690">
            <v>276.14999999999998</v>
          </cell>
          <cell r="D690">
            <v>6185.95</v>
          </cell>
          <cell r="E690">
            <v>0.94264000000000003</v>
          </cell>
          <cell r="F690">
            <v>0.32811800000000002</v>
          </cell>
          <cell r="G690">
            <v>-3.5965400000000002E-2</v>
          </cell>
        </row>
        <row r="691">
          <cell r="B691">
            <v>36046</v>
          </cell>
          <cell r="C691">
            <v>276.14999999999998</v>
          </cell>
          <cell r="D691">
            <v>6185.95</v>
          </cell>
          <cell r="E691">
            <v>0.94264000000000003</v>
          </cell>
          <cell r="F691">
            <v>0.32811800000000002</v>
          </cell>
          <cell r="G691">
            <v>-3.5965400000000002E-2</v>
          </cell>
        </row>
        <row r="692">
          <cell r="B692">
            <v>36047</v>
          </cell>
          <cell r="C692">
            <v>276.14999999999998</v>
          </cell>
          <cell r="D692">
            <v>6185.95</v>
          </cell>
          <cell r="E692">
            <v>0.94264000000000003</v>
          </cell>
          <cell r="F692">
            <v>0.32811800000000002</v>
          </cell>
          <cell r="G692">
            <v>-3.5965400000000002E-2</v>
          </cell>
        </row>
        <row r="693">
          <cell r="B693">
            <v>36048</v>
          </cell>
          <cell r="C693">
            <v>276.14999999999998</v>
          </cell>
          <cell r="D693">
            <v>6185.95</v>
          </cell>
          <cell r="E693">
            <v>0.94264000000000003</v>
          </cell>
          <cell r="F693">
            <v>0.32811800000000002</v>
          </cell>
          <cell r="G693">
            <v>-3.5965400000000002E-2</v>
          </cell>
        </row>
        <row r="694">
          <cell r="B694">
            <v>36049</v>
          </cell>
          <cell r="C694">
            <v>276.14999999999998</v>
          </cell>
          <cell r="D694">
            <v>6185.95</v>
          </cell>
          <cell r="E694">
            <v>0.94264000000000003</v>
          </cell>
          <cell r="F694">
            <v>0.32811800000000002</v>
          </cell>
          <cell r="G694">
            <v>-3.5965400000000002E-2</v>
          </cell>
        </row>
        <row r="695">
          <cell r="B695">
            <v>36050</v>
          </cell>
          <cell r="C695">
            <v>276.14999999999998</v>
          </cell>
          <cell r="D695">
            <v>6185.95</v>
          </cell>
          <cell r="E695">
            <v>0.94264000000000003</v>
          </cell>
          <cell r="F695">
            <v>0.32811800000000002</v>
          </cell>
          <cell r="G695">
            <v>-3.5965400000000002E-2</v>
          </cell>
        </row>
        <row r="696">
          <cell r="B696">
            <v>36051</v>
          </cell>
          <cell r="C696">
            <v>276.14999999999998</v>
          </cell>
          <cell r="D696">
            <v>6185.95</v>
          </cell>
          <cell r="E696">
            <v>0.94264000000000003</v>
          </cell>
          <cell r="F696">
            <v>0.32811800000000002</v>
          </cell>
          <cell r="G696">
            <v>-3.5965400000000002E-2</v>
          </cell>
        </row>
        <row r="697">
          <cell r="B697">
            <v>36052</v>
          </cell>
          <cell r="C697">
            <v>276.14999999999998</v>
          </cell>
          <cell r="D697">
            <v>6185.95</v>
          </cell>
          <cell r="E697">
            <v>0.94264000000000003</v>
          </cell>
          <cell r="F697">
            <v>0.32811800000000002</v>
          </cell>
          <cell r="G697">
            <v>-3.5965400000000002E-2</v>
          </cell>
        </row>
        <row r="698">
          <cell r="B698">
            <v>36053</v>
          </cell>
          <cell r="C698">
            <v>276.14999999999998</v>
          </cell>
          <cell r="D698">
            <v>6185.95</v>
          </cell>
          <cell r="E698">
            <v>0.94264000000000003</v>
          </cell>
          <cell r="F698">
            <v>0.32811800000000002</v>
          </cell>
          <cell r="G698">
            <v>-3.5965400000000002E-2</v>
          </cell>
        </row>
        <row r="699">
          <cell r="B699">
            <v>36054</v>
          </cell>
          <cell r="C699">
            <v>276.14999999999998</v>
          </cell>
          <cell r="D699">
            <v>6185.95</v>
          </cell>
          <cell r="E699">
            <v>0.94264000000000003</v>
          </cell>
          <cell r="F699">
            <v>0.32811800000000002</v>
          </cell>
          <cell r="G699">
            <v>-3.5965400000000002E-2</v>
          </cell>
        </row>
        <row r="700">
          <cell r="B700">
            <v>36055</v>
          </cell>
          <cell r="C700">
            <v>276.14999999999998</v>
          </cell>
          <cell r="D700">
            <v>6185.95</v>
          </cell>
          <cell r="E700">
            <v>0.94264000000000003</v>
          </cell>
          <cell r="F700">
            <v>0.32811800000000002</v>
          </cell>
          <cell r="G700">
            <v>-3.5965400000000002E-2</v>
          </cell>
        </row>
        <row r="701">
          <cell r="B701">
            <v>36056</v>
          </cell>
          <cell r="C701">
            <v>276.14999999999998</v>
          </cell>
          <cell r="D701">
            <v>6185.95</v>
          </cell>
          <cell r="E701">
            <v>0.94264000000000003</v>
          </cell>
          <cell r="F701">
            <v>0.32811800000000002</v>
          </cell>
          <cell r="G701">
            <v>-3.5965400000000002E-2</v>
          </cell>
        </row>
        <row r="702">
          <cell r="B702">
            <v>36057</v>
          </cell>
          <cell r="C702">
            <v>276.14999999999998</v>
          </cell>
          <cell r="D702">
            <v>6185.95</v>
          </cell>
          <cell r="E702">
            <v>0.94264000000000003</v>
          </cell>
          <cell r="F702">
            <v>0.32811800000000002</v>
          </cell>
          <cell r="G702">
            <v>-3.5965400000000002E-2</v>
          </cell>
        </row>
        <row r="703">
          <cell r="B703">
            <v>36058</v>
          </cell>
          <cell r="C703">
            <v>276.14999999999998</v>
          </cell>
          <cell r="D703">
            <v>6185.95</v>
          </cell>
          <cell r="E703">
            <v>0.94264000000000003</v>
          </cell>
          <cell r="F703">
            <v>0.32811800000000002</v>
          </cell>
          <cell r="G703">
            <v>-3.5965400000000002E-2</v>
          </cell>
        </row>
        <row r="704">
          <cell r="B704">
            <v>36059</v>
          </cell>
          <cell r="C704">
            <v>276.14999999999998</v>
          </cell>
          <cell r="D704">
            <v>6185.95</v>
          </cell>
          <cell r="E704">
            <v>0.94264000000000003</v>
          </cell>
          <cell r="F704">
            <v>0.32811800000000002</v>
          </cell>
          <cell r="G704">
            <v>-3.5965400000000002E-2</v>
          </cell>
        </row>
        <row r="705">
          <cell r="B705">
            <v>36060</v>
          </cell>
          <cell r="C705">
            <v>276.14999999999998</v>
          </cell>
          <cell r="D705">
            <v>6185.95</v>
          </cell>
          <cell r="E705">
            <v>0.94264000000000003</v>
          </cell>
          <cell r="F705">
            <v>0.32811800000000002</v>
          </cell>
          <cell r="G705">
            <v>-3.5965400000000002E-2</v>
          </cell>
        </row>
        <row r="706">
          <cell r="B706">
            <v>36061</v>
          </cell>
          <cell r="C706">
            <v>276.14999999999998</v>
          </cell>
          <cell r="D706">
            <v>6185.95</v>
          </cell>
          <cell r="E706">
            <v>0.94264000000000003</v>
          </cell>
          <cell r="F706">
            <v>0.32811800000000002</v>
          </cell>
          <cell r="G706">
            <v>-3.5965400000000002E-2</v>
          </cell>
        </row>
        <row r="707">
          <cell r="B707">
            <v>36062</v>
          </cell>
          <cell r="C707">
            <v>276.14999999999998</v>
          </cell>
          <cell r="D707">
            <v>6185.95</v>
          </cell>
          <cell r="E707">
            <v>0.94264000000000003</v>
          </cell>
          <cell r="F707">
            <v>0.32811800000000002</v>
          </cell>
          <cell r="G707">
            <v>-3.5965400000000002E-2</v>
          </cell>
        </row>
        <row r="708">
          <cell r="B708">
            <v>36063</v>
          </cell>
          <cell r="C708">
            <v>276.14999999999998</v>
          </cell>
          <cell r="D708">
            <v>6185.95</v>
          </cell>
          <cell r="E708">
            <v>0.94264000000000003</v>
          </cell>
          <cell r="F708">
            <v>0.32811800000000002</v>
          </cell>
          <cell r="G708">
            <v>-3.5965400000000002E-2</v>
          </cell>
        </row>
        <row r="709">
          <cell r="B709">
            <v>36064</v>
          </cell>
          <cell r="C709">
            <v>276.14999999999998</v>
          </cell>
          <cell r="D709">
            <v>6185.95</v>
          </cell>
          <cell r="E709">
            <v>0.94264000000000003</v>
          </cell>
          <cell r="F709">
            <v>0.32811800000000002</v>
          </cell>
          <cell r="G709">
            <v>-3.5965400000000002E-2</v>
          </cell>
        </row>
        <row r="710">
          <cell r="B710">
            <v>36065</v>
          </cell>
          <cell r="C710">
            <v>276.14999999999998</v>
          </cell>
          <cell r="D710">
            <v>6185.95</v>
          </cell>
          <cell r="E710">
            <v>0.94264000000000003</v>
          </cell>
          <cell r="F710">
            <v>0.32811800000000002</v>
          </cell>
          <cell r="G710">
            <v>-3.5965400000000002E-2</v>
          </cell>
        </row>
        <row r="711">
          <cell r="B711">
            <v>36066</v>
          </cell>
          <cell r="C711">
            <v>276.14999999999998</v>
          </cell>
          <cell r="D711">
            <v>6185.95</v>
          </cell>
          <cell r="E711">
            <v>0.94264000000000003</v>
          </cell>
          <cell r="F711">
            <v>0.32811800000000002</v>
          </cell>
          <cell r="G711">
            <v>-3.5965400000000002E-2</v>
          </cell>
        </row>
        <row r="712">
          <cell r="B712">
            <v>36067</v>
          </cell>
          <cell r="C712">
            <v>276.14999999999998</v>
          </cell>
          <cell r="D712">
            <v>6185.95</v>
          </cell>
          <cell r="E712">
            <v>0.94264000000000003</v>
          </cell>
          <cell r="F712">
            <v>0.32811800000000002</v>
          </cell>
          <cell r="G712">
            <v>-3.5965400000000002E-2</v>
          </cell>
        </row>
        <row r="713">
          <cell r="B713">
            <v>36068</v>
          </cell>
          <cell r="C713">
            <v>276.14999999999998</v>
          </cell>
          <cell r="D713">
            <v>6185.95</v>
          </cell>
          <cell r="E713">
            <v>0.94264000000000003</v>
          </cell>
          <cell r="F713">
            <v>0.32811800000000002</v>
          </cell>
          <cell r="G713">
            <v>-3.5965400000000002E-2</v>
          </cell>
        </row>
        <row r="714">
          <cell r="B714">
            <v>36069</v>
          </cell>
          <cell r="C714">
            <v>286.51</v>
          </cell>
          <cell r="D714">
            <v>6736</v>
          </cell>
          <cell r="E714">
            <v>0.85094000000000003</v>
          </cell>
          <cell r="F714">
            <v>0.32811800000000002</v>
          </cell>
          <cell r="G714">
            <v>-3.5965400000000002E-2</v>
          </cell>
        </row>
        <row r="715">
          <cell r="B715">
            <v>36070</v>
          </cell>
          <cell r="C715">
            <v>286.51</v>
          </cell>
          <cell r="D715">
            <v>6736</v>
          </cell>
          <cell r="E715">
            <v>0.85094000000000003</v>
          </cell>
          <cell r="F715">
            <v>0.32811800000000002</v>
          </cell>
          <cell r="G715">
            <v>-3.5965400000000002E-2</v>
          </cell>
        </row>
        <row r="716">
          <cell r="B716">
            <v>36071</v>
          </cell>
          <cell r="C716">
            <v>286.51</v>
          </cell>
          <cell r="D716">
            <v>6736</v>
          </cell>
          <cell r="E716">
            <v>0.85094000000000003</v>
          </cell>
          <cell r="F716">
            <v>0.32811800000000002</v>
          </cell>
          <cell r="G716">
            <v>-3.5965400000000002E-2</v>
          </cell>
        </row>
        <row r="717">
          <cell r="B717">
            <v>36072</v>
          </cell>
          <cell r="C717">
            <v>286.51</v>
          </cell>
          <cell r="D717">
            <v>6736</v>
          </cell>
          <cell r="E717">
            <v>0.85094000000000003</v>
          </cell>
          <cell r="F717">
            <v>0.32811800000000002</v>
          </cell>
          <cell r="G717">
            <v>-3.5965400000000002E-2</v>
          </cell>
        </row>
        <row r="718">
          <cell r="B718">
            <v>36073</v>
          </cell>
          <cell r="C718">
            <v>286.51</v>
          </cell>
          <cell r="D718">
            <v>6736</v>
          </cell>
          <cell r="E718">
            <v>0.85094000000000003</v>
          </cell>
          <cell r="F718">
            <v>0.32811800000000002</v>
          </cell>
          <cell r="G718">
            <v>-3.5965400000000002E-2</v>
          </cell>
        </row>
        <row r="719">
          <cell r="B719">
            <v>36074</v>
          </cell>
          <cell r="C719">
            <v>286.51</v>
          </cell>
          <cell r="D719">
            <v>6736</v>
          </cell>
          <cell r="E719">
            <v>0.85094000000000003</v>
          </cell>
          <cell r="F719">
            <v>0.32811800000000002</v>
          </cell>
          <cell r="G719">
            <v>-3.5965400000000002E-2</v>
          </cell>
        </row>
        <row r="720">
          <cell r="B720">
            <v>36075</v>
          </cell>
          <cell r="C720">
            <v>286.51</v>
          </cell>
          <cell r="D720">
            <v>6736</v>
          </cell>
          <cell r="E720">
            <v>0.85094000000000003</v>
          </cell>
          <cell r="F720">
            <v>0.32811800000000002</v>
          </cell>
          <cell r="G720">
            <v>-3.5965400000000002E-2</v>
          </cell>
        </row>
        <row r="721">
          <cell r="B721">
            <v>36076</v>
          </cell>
          <cell r="C721">
            <v>286.51</v>
          </cell>
          <cell r="D721">
            <v>6736</v>
          </cell>
          <cell r="E721">
            <v>0.85094000000000003</v>
          </cell>
          <cell r="F721">
            <v>0.32811800000000002</v>
          </cell>
          <cell r="G721">
            <v>-3.5965400000000002E-2</v>
          </cell>
        </row>
        <row r="722">
          <cell r="B722">
            <v>36077</v>
          </cell>
          <cell r="C722">
            <v>286.51</v>
          </cell>
          <cell r="D722">
            <v>6736</v>
          </cell>
          <cell r="E722">
            <v>0.85094000000000003</v>
          </cell>
          <cell r="F722">
            <v>0.32811800000000002</v>
          </cell>
          <cell r="G722">
            <v>-3.5965400000000002E-2</v>
          </cell>
        </row>
        <row r="723">
          <cell r="B723">
            <v>36078</v>
          </cell>
          <cell r="C723">
            <v>286.51</v>
          </cell>
          <cell r="D723">
            <v>6736</v>
          </cell>
          <cell r="E723">
            <v>0.85094000000000003</v>
          </cell>
          <cell r="F723">
            <v>0.32811800000000002</v>
          </cell>
          <cell r="G723">
            <v>-3.5965400000000002E-2</v>
          </cell>
        </row>
        <row r="724">
          <cell r="B724">
            <v>36079</v>
          </cell>
          <cell r="C724">
            <v>286.51</v>
          </cell>
          <cell r="D724">
            <v>6736</v>
          </cell>
          <cell r="E724">
            <v>0.85094000000000003</v>
          </cell>
          <cell r="F724">
            <v>0.32811800000000002</v>
          </cell>
          <cell r="G724">
            <v>-3.5965400000000002E-2</v>
          </cell>
        </row>
        <row r="725">
          <cell r="B725">
            <v>36080</v>
          </cell>
          <cell r="C725">
            <v>286.51</v>
          </cell>
          <cell r="D725">
            <v>6736</v>
          </cell>
          <cell r="E725">
            <v>0.85094000000000003</v>
          </cell>
          <cell r="F725">
            <v>0.32811800000000002</v>
          </cell>
          <cell r="G725">
            <v>-3.5965400000000002E-2</v>
          </cell>
        </row>
        <row r="726">
          <cell r="B726">
            <v>36081</v>
          </cell>
          <cell r="C726">
            <v>286.51</v>
          </cell>
          <cell r="D726">
            <v>6736</v>
          </cell>
          <cell r="E726">
            <v>0.85094000000000003</v>
          </cell>
          <cell r="F726">
            <v>0.32811800000000002</v>
          </cell>
          <cell r="G726">
            <v>-3.5965400000000002E-2</v>
          </cell>
        </row>
        <row r="727">
          <cell r="B727">
            <v>36082</v>
          </cell>
          <cell r="C727">
            <v>286.51</v>
          </cell>
          <cell r="D727">
            <v>6736</v>
          </cell>
          <cell r="E727">
            <v>0.85094000000000003</v>
          </cell>
          <cell r="F727">
            <v>0.32811800000000002</v>
          </cell>
          <cell r="G727">
            <v>-3.5965400000000002E-2</v>
          </cell>
        </row>
        <row r="728">
          <cell r="B728">
            <v>36083</v>
          </cell>
          <cell r="C728">
            <v>286.51</v>
          </cell>
          <cell r="D728">
            <v>6736</v>
          </cell>
          <cell r="E728">
            <v>0.85094000000000003</v>
          </cell>
          <cell r="F728">
            <v>0.32811800000000002</v>
          </cell>
          <cell r="G728">
            <v>-3.5965400000000002E-2</v>
          </cell>
        </row>
        <row r="729">
          <cell r="B729">
            <v>36084</v>
          </cell>
          <cell r="C729">
            <v>286.51</v>
          </cell>
          <cell r="D729">
            <v>6736</v>
          </cell>
          <cell r="E729">
            <v>0.85094000000000003</v>
          </cell>
          <cell r="F729">
            <v>0.32811800000000002</v>
          </cell>
          <cell r="G729">
            <v>-3.5965400000000002E-2</v>
          </cell>
        </row>
        <row r="730">
          <cell r="B730">
            <v>36085</v>
          </cell>
          <cell r="C730">
            <v>286.51</v>
          </cell>
          <cell r="D730">
            <v>6736</v>
          </cell>
          <cell r="E730">
            <v>0.85094000000000003</v>
          </cell>
          <cell r="F730">
            <v>0.32811800000000002</v>
          </cell>
          <cell r="G730">
            <v>-3.5965400000000002E-2</v>
          </cell>
        </row>
        <row r="731">
          <cell r="B731">
            <v>36086</v>
          </cell>
          <cell r="C731">
            <v>286.51</v>
          </cell>
          <cell r="D731">
            <v>6736</v>
          </cell>
          <cell r="E731">
            <v>0.85094000000000003</v>
          </cell>
          <cell r="F731">
            <v>0.32811800000000002</v>
          </cell>
          <cell r="G731">
            <v>-3.5965400000000002E-2</v>
          </cell>
        </row>
        <row r="732">
          <cell r="B732">
            <v>36087</v>
          </cell>
          <cell r="C732">
            <v>286.51</v>
          </cell>
          <cell r="D732">
            <v>6736</v>
          </cell>
          <cell r="E732">
            <v>0.85094000000000003</v>
          </cell>
          <cell r="F732">
            <v>0.32811800000000002</v>
          </cell>
          <cell r="G732">
            <v>-3.5965400000000002E-2</v>
          </cell>
        </row>
        <row r="733">
          <cell r="B733">
            <v>36088</v>
          </cell>
          <cell r="C733">
            <v>286.51</v>
          </cell>
          <cell r="D733">
            <v>6736</v>
          </cell>
          <cell r="E733">
            <v>0.85094000000000003</v>
          </cell>
          <cell r="F733">
            <v>0.32811800000000002</v>
          </cell>
          <cell r="G733">
            <v>-3.5965400000000002E-2</v>
          </cell>
        </row>
        <row r="734">
          <cell r="B734">
            <v>36089</v>
          </cell>
          <cell r="C734">
            <v>286.51</v>
          </cell>
          <cell r="D734">
            <v>6736</v>
          </cell>
          <cell r="E734">
            <v>0.85094000000000003</v>
          </cell>
          <cell r="F734">
            <v>0.32811800000000002</v>
          </cell>
          <cell r="G734">
            <v>-3.5965400000000002E-2</v>
          </cell>
        </row>
        <row r="735">
          <cell r="B735">
            <v>36090</v>
          </cell>
          <cell r="C735">
            <v>286.51</v>
          </cell>
          <cell r="D735">
            <v>6736</v>
          </cell>
          <cell r="E735">
            <v>0.85094000000000003</v>
          </cell>
          <cell r="F735">
            <v>0.32811800000000002</v>
          </cell>
          <cell r="G735">
            <v>-3.5965400000000002E-2</v>
          </cell>
        </row>
        <row r="736">
          <cell r="B736">
            <v>36091</v>
          </cell>
          <cell r="C736">
            <v>286.51</v>
          </cell>
          <cell r="D736">
            <v>6736</v>
          </cell>
          <cell r="E736">
            <v>0.85094000000000003</v>
          </cell>
          <cell r="F736">
            <v>0.32811800000000002</v>
          </cell>
          <cell r="G736">
            <v>-3.5965400000000002E-2</v>
          </cell>
        </row>
        <row r="737">
          <cell r="B737">
            <v>36092</v>
          </cell>
          <cell r="C737">
            <v>286.51</v>
          </cell>
          <cell r="D737">
            <v>6736</v>
          </cell>
          <cell r="E737">
            <v>0.85094000000000003</v>
          </cell>
          <cell r="F737">
            <v>0.32811800000000002</v>
          </cell>
          <cell r="G737">
            <v>-3.5965400000000002E-2</v>
          </cell>
        </row>
        <row r="738">
          <cell r="B738">
            <v>36093</v>
          </cell>
          <cell r="C738">
            <v>286.51</v>
          </cell>
          <cell r="D738">
            <v>6736</v>
          </cell>
          <cell r="E738">
            <v>0.85094000000000003</v>
          </cell>
          <cell r="F738">
            <v>0.32811800000000002</v>
          </cell>
          <cell r="G738">
            <v>-3.5965400000000002E-2</v>
          </cell>
        </row>
        <row r="739">
          <cell r="B739">
            <v>36094</v>
          </cell>
          <cell r="C739">
            <v>286.51</v>
          </cell>
          <cell r="D739">
            <v>6736</v>
          </cell>
          <cell r="E739">
            <v>0.85094000000000003</v>
          </cell>
          <cell r="F739">
            <v>0.32811800000000002</v>
          </cell>
          <cell r="G739">
            <v>-3.5965400000000002E-2</v>
          </cell>
        </row>
        <row r="740">
          <cell r="B740">
            <v>36095</v>
          </cell>
          <cell r="C740">
            <v>286.51</v>
          </cell>
          <cell r="D740">
            <v>6736</v>
          </cell>
          <cell r="E740">
            <v>0.85094000000000003</v>
          </cell>
          <cell r="F740">
            <v>0.32811800000000002</v>
          </cell>
          <cell r="G740">
            <v>-3.5965400000000002E-2</v>
          </cell>
        </row>
        <row r="741">
          <cell r="B741">
            <v>36096</v>
          </cell>
          <cell r="C741">
            <v>286.51</v>
          </cell>
          <cell r="D741">
            <v>6736</v>
          </cell>
          <cell r="E741">
            <v>0.85094000000000003</v>
          </cell>
          <cell r="F741">
            <v>0.32811800000000002</v>
          </cell>
          <cell r="G741">
            <v>-3.5965400000000002E-2</v>
          </cell>
        </row>
        <row r="742">
          <cell r="B742">
            <v>36097</v>
          </cell>
          <cell r="C742">
            <v>286.51</v>
          </cell>
          <cell r="D742">
            <v>6736</v>
          </cell>
          <cell r="E742">
            <v>0.85094000000000003</v>
          </cell>
          <cell r="F742">
            <v>0.32811800000000002</v>
          </cell>
          <cell r="G742">
            <v>-3.5965400000000002E-2</v>
          </cell>
        </row>
        <row r="743">
          <cell r="B743">
            <v>36098</v>
          </cell>
          <cell r="C743">
            <v>286.51</v>
          </cell>
          <cell r="D743">
            <v>6736</v>
          </cell>
          <cell r="E743">
            <v>0.85094000000000003</v>
          </cell>
          <cell r="F743">
            <v>0.32811800000000002</v>
          </cell>
          <cell r="G743">
            <v>-3.5965400000000002E-2</v>
          </cell>
        </row>
        <row r="744">
          <cell r="B744">
            <v>36099</v>
          </cell>
          <cell r="C744">
            <v>286.51</v>
          </cell>
          <cell r="D744">
            <v>6736</v>
          </cell>
          <cell r="E744">
            <v>0.85094000000000003</v>
          </cell>
          <cell r="F744">
            <v>0.32811800000000002</v>
          </cell>
          <cell r="G744">
            <v>-3.5965400000000002E-2</v>
          </cell>
        </row>
        <row r="745">
          <cell r="B745">
            <v>36100</v>
          </cell>
          <cell r="C745">
            <v>277.10000000000002</v>
          </cell>
          <cell r="D745">
            <v>6462.45</v>
          </cell>
          <cell r="E745">
            <v>0.86592000000000002</v>
          </cell>
          <cell r="F745">
            <v>0.32811800000000002</v>
          </cell>
          <cell r="G745">
            <v>-3.5965400000000002E-2</v>
          </cell>
        </row>
        <row r="746">
          <cell r="B746">
            <v>36101</v>
          </cell>
          <cell r="C746">
            <v>277.10000000000002</v>
          </cell>
          <cell r="D746">
            <v>6462.45</v>
          </cell>
          <cell r="E746">
            <v>0.86592000000000002</v>
          </cell>
          <cell r="F746">
            <v>0.32811800000000002</v>
          </cell>
          <cell r="G746">
            <v>-3.5965400000000002E-2</v>
          </cell>
        </row>
        <row r="747">
          <cell r="B747">
            <v>36102</v>
          </cell>
          <cell r="C747">
            <v>277.10000000000002</v>
          </cell>
          <cell r="D747">
            <v>6462.45</v>
          </cell>
          <cell r="E747">
            <v>0.86592000000000002</v>
          </cell>
          <cell r="F747">
            <v>0.32811800000000002</v>
          </cell>
          <cell r="G747">
            <v>-3.5965400000000002E-2</v>
          </cell>
        </row>
        <row r="748">
          <cell r="B748">
            <v>36103</v>
          </cell>
          <cell r="C748">
            <v>277.10000000000002</v>
          </cell>
          <cell r="D748">
            <v>6462.45</v>
          </cell>
          <cell r="E748">
            <v>0.86592000000000002</v>
          </cell>
          <cell r="F748">
            <v>0.32811800000000002</v>
          </cell>
          <cell r="G748">
            <v>-3.5965400000000002E-2</v>
          </cell>
        </row>
        <row r="749">
          <cell r="B749">
            <v>36104</v>
          </cell>
          <cell r="C749">
            <v>277.10000000000002</v>
          </cell>
          <cell r="D749">
            <v>6462.45</v>
          </cell>
          <cell r="E749">
            <v>0.86592000000000002</v>
          </cell>
          <cell r="F749">
            <v>0.32811800000000002</v>
          </cell>
          <cell r="G749">
            <v>-3.5965400000000002E-2</v>
          </cell>
        </row>
        <row r="750">
          <cell r="B750">
            <v>36105</v>
          </cell>
          <cell r="C750">
            <v>277.10000000000002</v>
          </cell>
          <cell r="D750">
            <v>6462.45</v>
          </cell>
          <cell r="E750">
            <v>0.86592000000000002</v>
          </cell>
          <cell r="F750">
            <v>0.32811800000000002</v>
          </cell>
          <cell r="G750">
            <v>-3.5965400000000002E-2</v>
          </cell>
        </row>
        <row r="751">
          <cell r="B751">
            <v>36106</v>
          </cell>
          <cell r="C751">
            <v>277.10000000000002</v>
          </cell>
          <cell r="D751">
            <v>6462.45</v>
          </cell>
          <cell r="E751">
            <v>0.86592000000000002</v>
          </cell>
          <cell r="F751">
            <v>0.32811800000000002</v>
          </cell>
          <cell r="G751">
            <v>-3.5965400000000002E-2</v>
          </cell>
        </row>
        <row r="752">
          <cell r="B752">
            <v>36107</v>
          </cell>
          <cell r="C752">
            <v>277.10000000000002</v>
          </cell>
          <cell r="D752">
            <v>6462.45</v>
          </cell>
          <cell r="E752">
            <v>0.86592000000000002</v>
          </cell>
          <cell r="F752">
            <v>0.32811800000000002</v>
          </cell>
          <cell r="G752">
            <v>-3.5965400000000002E-2</v>
          </cell>
        </row>
        <row r="753">
          <cell r="B753">
            <v>36108</v>
          </cell>
          <cell r="C753">
            <v>277.10000000000002</v>
          </cell>
          <cell r="D753">
            <v>6462.45</v>
          </cell>
          <cell r="E753">
            <v>0.86592000000000002</v>
          </cell>
          <cell r="F753">
            <v>0.32811800000000002</v>
          </cell>
          <cell r="G753">
            <v>-3.5965400000000002E-2</v>
          </cell>
        </row>
        <row r="754">
          <cell r="B754">
            <v>36109</v>
          </cell>
          <cell r="C754">
            <v>277.10000000000002</v>
          </cell>
          <cell r="D754">
            <v>6462.45</v>
          </cell>
          <cell r="E754">
            <v>0.86592000000000002</v>
          </cell>
          <cell r="F754">
            <v>0.32811800000000002</v>
          </cell>
          <cell r="G754">
            <v>-3.5965400000000002E-2</v>
          </cell>
        </row>
        <row r="755">
          <cell r="B755">
            <v>36110</v>
          </cell>
          <cell r="C755">
            <v>277.10000000000002</v>
          </cell>
          <cell r="D755">
            <v>6462.45</v>
          </cell>
          <cell r="E755">
            <v>0.86592000000000002</v>
          </cell>
          <cell r="F755">
            <v>0.32811800000000002</v>
          </cell>
          <cell r="G755">
            <v>-3.5965400000000002E-2</v>
          </cell>
        </row>
        <row r="756">
          <cell r="B756">
            <v>36111</v>
          </cell>
          <cell r="C756">
            <v>277.10000000000002</v>
          </cell>
          <cell r="D756">
            <v>6462.45</v>
          </cell>
          <cell r="E756">
            <v>0.86592000000000002</v>
          </cell>
          <cell r="F756">
            <v>0.32811800000000002</v>
          </cell>
          <cell r="G756">
            <v>-3.5965400000000002E-2</v>
          </cell>
        </row>
        <row r="757">
          <cell r="B757">
            <v>36112</v>
          </cell>
          <cell r="C757">
            <v>277.10000000000002</v>
          </cell>
          <cell r="D757">
            <v>6462.45</v>
          </cell>
          <cell r="E757">
            <v>0.86592000000000002</v>
          </cell>
          <cell r="F757">
            <v>0.32811800000000002</v>
          </cell>
          <cell r="G757">
            <v>-3.5965400000000002E-2</v>
          </cell>
        </row>
        <row r="758">
          <cell r="B758">
            <v>36113</v>
          </cell>
          <cell r="C758">
            <v>277.10000000000002</v>
          </cell>
          <cell r="D758">
            <v>6462.45</v>
          </cell>
          <cell r="E758">
            <v>0.86592000000000002</v>
          </cell>
          <cell r="F758">
            <v>0.32811800000000002</v>
          </cell>
          <cell r="G758">
            <v>-3.5965400000000002E-2</v>
          </cell>
        </row>
        <row r="759">
          <cell r="B759">
            <v>36114</v>
          </cell>
          <cell r="C759">
            <v>277.10000000000002</v>
          </cell>
          <cell r="D759">
            <v>6462.45</v>
          </cell>
          <cell r="E759">
            <v>0.86592000000000002</v>
          </cell>
          <cell r="F759">
            <v>0.32811800000000002</v>
          </cell>
          <cell r="G759">
            <v>-3.5965400000000002E-2</v>
          </cell>
        </row>
        <row r="760">
          <cell r="B760">
            <v>36115</v>
          </cell>
          <cell r="C760">
            <v>277.10000000000002</v>
          </cell>
          <cell r="D760">
            <v>6462.45</v>
          </cell>
          <cell r="E760">
            <v>0.86592000000000002</v>
          </cell>
          <cell r="F760">
            <v>0.32811800000000002</v>
          </cell>
          <cell r="G760">
            <v>-3.5965400000000002E-2</v>
          </cell>
        </row>
        <row r="761">
          <cell r="B761">
            <v>36116</v>
          </cell>
          <cell r="C761">
            <v>277.10000000000002</v>
          </cell>
          <cell r="D761">
            <v>6462.45</v>
          </cell>
          <cell r="E761">
            <v>0.86592000000000002</v>
          </cell>
          <cell r="F761">
            <v>0.32811800000000002</v>
          </cell>
          <cell r="G761">
            <v>-3.5965400000000002E-2</v>
          </cell>
        </row>
        <row r="762">
          <cell r="B762">
            <v>36117</v>
          </cell>
          <cell r="C762">
            <v>277.10000000000002</v>
          </cell>
          <cell r="D762">
            <v>6462.45</v>
          </cell>
          <cell r="E762">
            <v>0.86592000000000002</v>
          </cell>
          <cell r="F762">
            <v>0.32811800000000002</v>
          </cell>
          <cell r="G762">
            <v>-3.5965400000000002E-2</v>
          </cell>
        </row>
        <row r="763">
          <cell r="B763">
            <v>36118</v>
          </cell>
          <cell r="C763">
            <v>277.10000000000002</v>
          </cell>
          <cell r="D763">
            <v>6462.45</v>
          </cell>
          <cell r="E763">
            <v>0.86592000000000002</v>
          </cell>
          <cell r="F763">
            <v>0.32811800000000002</v>
          </cell>
          <cell r="G763">
            <v>-3.5965400000000002E-2</v>
          </cell>
        </row>
        <row r="764">
          <cell r="B764">
            <v>36119</v>
          </cell>
          <cell r="C764">
            <v>277.10000000000002</v>
          </cell>
          <cell r="D764">
            <v>6462.45</v>
          </cell>
          <cell r="E764">
            <v>0.86592000000000002</v>
          </cell>
          <cell r="F764">
            <v>0.32811800000000002</v>
          </cell>
          <cell r="G764">
            <v>-3.5965400000000002E-2</v>
          </cell>
        </row>
        <row r="765">
          <cell r="B765">
            <v>36120</v>
          </cell>
          <cell r="C765">
            <v>277.10000000000002</v>
          </cell>
          <cell r="D765">
            <v>6462.45</v>
          </cell>
          <cell r="E765">
            <v>0.86592000000000002</v>
          </cell>
          <cell r="F765">
            <v>0.32811800000000002</v>
          </cell>
          <cell r="G765">
            <v>-3.5965400000000002E-2</v>
          </cell>
        </row>
        <row r="766">
          <cell r="B766">
            <v>36121</v>
          </cell>
          <cell r="C766">
            <v>277.10000000000002</v>
          </cell>
          <cell r="D766">
            <v>6462.45</v>
          </cell>
          <cell r="E766">
            <v>0.86592000000000002</v>
          </cell>
          <cell r="F766">
            <v>0.32811800000000002</v>
          </cell>
          <cell r="G766">
            <v>-3.5965400000000002E-2</v>
          </cell>
        </row>
        <row r="767">
          <cell r="B767">
            <v>36122</v>
          </cell>
          <cell r="C767">
            <v>277.10000000000002</v>
          </cell>
          <cell r="D767">
            <v>6462.45</v>
          </cell>
          <cell r="E767">
            <v>0.86592000000000002</v>
          </cell>
          <cell r="F767">
            <v>0.32811800000000002</v>
          </cell>
          <cell r="G767">
            <v>-3.5965400000000002E-2</v>
          </cell>
        </row>
        <row r="768">
          <cell r="B768">
            <v>36123</v>
          </cell>
          <cell r="C768">
            <v>277.10000000000002</v>
          </cell>
          <cell r="D768">
            <v>6462.45</v>
          </cell>
          <cell r="E768">
            <v>0.86592000000000002</v>
          </cell>
          <cell r="F768">
            <v>0.32811800000000002</v>
          </cell>
          <cell r="G768">
            <v>-3.5965400000000002E-2</v>
          </cell>
        </row>
        <row r="769">
          <cell r="B769">
            <v>36124</v>
          </cell>
          <cell r="C769">
            <v>277.10000000000002</v>
          </cell>
          <cell r="D769">
            <v>6462.45</v>
          </cell>
          <cell r="E769">
            <v>0.86592000000000002</v>
          </cell>
          <cell r="F769">
            <v>0.32811800000000002</v>
          </cell>
          <cell r="G769">
            <v>-3.5965400000000002E-2</v>
          </cell>
        </row>
        <row r="770">
          <cell r="B770">
            <v>36125</v>
          </cell>
          <cell r="C770">
            <v>277.10000000000002</v>
          </cell>
          <cell r="D770">
            <v>6462.45</v>
          </cell>
          <cell r="E770">
            <v>0.86592000000000002</v>
          </cell>
          <cell r="F770">
            <v>0.32811800000000002</v>
          </cell>
          <cell r="G770">
            <v>-3.5965400000000002E-2</v>
          </cell>
        </row>
        <row r="771">
          <cell r="B771">
            <v>36126</v>
          </cell>
          <cell r="C771">
            <v>277.10000000000002</v>
          </cell>
          <cell r="D771">
            <v>6462.45</v>
          </cell>
          <cell r="E771">
            <v>0.86592000000000002</v>
          </cell>
          <cell r="F771">
            <v>0.32811800000000002</v>
          </cell>
          <cell r="G771">
            <v>-3.5965400000000002E-2</v>
          </cell>
        </row>
        <row r="772">
          <cell r="B772">
            <v>36127</v>
          </cell>
          <cell r="C772">
            <v>277.10000000000002</v>
          </cell>
          <cell r="D772">
            <v>6462.45</v>
          </cell>
          <cell r="E772">
            <v>0.86592000000000002</v>
          </cell>
          <cell r="F772">
            <v>0.32811800000000002</v>
          </cell>
          <cell r="G772">
            <v>-3.5965400000000002E-2</v>
          </cell>
        </row>
        <row r="773">
          <cell r="B773">
            <v>36128</v>
          </cell>
          <cell r="C773">
            <v>277.10000000000002</v>
          </cell>
          <cell r="D773">
            <v>6462.45</v>
          </cell>
          <cell r="E773">
            <v>0.86592000000000002</v>
          </cell>
          <cell r="F773">
            <v>0.32811800000000002</v>
          </cell>
          <cell r="G773">
            <v>-3.5965400000000002E-2</v>
          </cell>
        </row>
        <row r="774">
          <cell r="B774">
            <v>36129</v>
          </cell>
          <cell r="C774">
            <v>277.10000000000002</v>
          </cell>
          <cell r="D774">
            <v>6462.45</v>
          </cell>
          <cell r="E774">
            <v>0.86592000000000002</v>
          </cell>
          <cell r="F774">
            <v>0.32811800000000002</v>
          </cell>
          <cell r="G774">
            <v>-3.5965400000000002E-2</v>
          </cell>
        </row>
        <row r="775">
          <cell r="B775">
            <v>36130</v>
          </cell>
          <cell r="C775">
            <v>289.43</v>
          </cell>
          <cell r="D775">
            <v>6761.24</v>
          </cell>
          <cell r="E775">
            <v>0.86282000000000003</v>
          </cell>
          <cell r="F775">
            <v>0.32811800000000002</v>
          </cell>
          <cell r="G775">
            <v>-3.5965400000000002E-2</v>
          </cell>
        </row>
        <row r="776">
          <cell r="B776">
            <v>36131</v>
          </cell>
          <cell r="C776">
            <v>289.43</v>
          </cell>
          <cell r="D776">
            <v>6761.24</v>
          </cell>
          <cell r="E776">
            <v>0.86282000000000003</v>
          </cell>
          <cell r="F776">
            <v>0.32811800000000002</v>
          </cell>
          <cell r="G776">
            <v>-3.5965400000000002E-2</v>
          </cell>
        </row>
        <row r="777">
          <cell r="B777">
            <v>36132</v>
          </cell>
          <cell r="C777">
            <v>289.43</v>
          </cell>
          <cell r="D777">
            <v>6761.24</v>
          </cell>
          <cell r="E777">
            <v>0.86282000000000003</v>
          </cell>
          <cell r="F777">
            <v>0.32811800000000002</v>
          </cell>
          <cell r="G777">
            <v>-3.5965400000000002E-2</v>
          </cell>
        </row>
        <row r="778">
          <cell r="B778">
            <v>36133</v>
          </cell>
          <cell r="C778">
            <v>289.43</v>
          </cell>
          <cell r="D778">
            <v>6761.24</v>
          </cell>
          <cell r="E778">
            <v>0.86282000000000003</v>
          </cell>
          <cell r="F778">
            <v>0.32811800000000002</v>
          </cell>
          <cell r="G778">
            <v>-3.5965400000000002E-2</v>
          </cell>
        </row>
        <row r="779">
          <cell r="B779">
            <v>36134</v>
          </cell>
          <cell r="C779">
            <v>289.43</v>
          </cell>
          <cell r="D779">
            <v>6761.24</v>
          </cell>
          <cell r="E779">
            <v>0.86282000000000003</v>
          </cell>
          <cell r="F779">
            <v>0.32811800000000002</v>
          </cell>
          <cell r="G779">
            <v>-3.5965400000000002E-2</v>
          </cell>
        </row>
        <row r="780">
          <cell r="B780">
            <v>36135</v>
          </cell>
          <cell r="C780">
            <v>289.43</v>
          </cell>
          <cell r="D780">
            <v>6761.24</v>
          </cell>
          <cell r="E780">
            <v>0.86282000000000003</v>
          </cell>
          <cell r="F780">
            <v>0.32811800000000002</v>
          </cell>
          <cell r="G780">
            <v>-3.5965400000000002E-2</v>
          </cell>
        </row>
        <row r="781">
          <cell r="B781">
            <v>36136</v>
          </cell>
          <cell r="C781">
            <v>289.43</v>
          </cell>
          <cell r="D781">
            <v>6761.24</v>
          </cell>
          <cell r="E781">
            <v>0.86282000000000003</v>
          </cell>
          <cell r="F781">
            <v>0.32811800000000002</v>
          </cell>
          <cell r="G781">
            <v>-3.5965400000000002E-2</v>
          </cell>
        </row>
        <row r="782">
          <cell r="B782">
            <v>36137</v>
          </cell>
          <cell r="C782">
            <v>289.43</v>
          </cell>
          <cell r="D782">
            <v>6761.24</v>
          </cell>
          <cell r="E782">
            <v>0.86282000000000003</v>
          </cell>
          <cell r="F782">
            <v>0.32811800000000002</v>
          </cell>
          <cell r="G782">
            <v>-3.5965400000000002E-2</v>
          </cell>
        </row>
        <row r="783">
          <cell r="B783">
            <v>36138</v>
          </cell>
          <cell r="C783">
            <v>289.43</v>
          </cell>
          <cell r="D783">
            <v>6761.24</v>
          </cell>
          <cell r="E783">
            <v>0.86282000000000003</v>
          </cell>
          <cell r="F783">
            <v>0.32811800000000002</v>
          </cell>
          <cell r="G783">
            <v>-3.5965400000000002E-2</v>
          </cell>
        </row>
        <row r="784">
          <cell r="B784">
            <v>36139</v>
          </cell>
          <cell r="C784">
            <v>289.43</v>
          </cell>
          <cell r="D784">
            <v>6761.24</v>
          </cell>
          <cell r="E784">
            <v>0.86282000000000003</v>
          </cell>
          <cell r="F784">
            <v>0.32811800000000002</v>
          </cell>
          <cell r="G784">
            <v>-3.5965400000000002E-2</v>
          </cell>
        </row>
        <row r="785">
          <cell r="B785">
            <v>36140</v>
          </cell>
          <cell r="C785">
            <v>289.43</v>
          </cell>
          <cell r="D785">
            <v>6761.24</v>
          </cell>
          <cell r="E785">
            <v>0.86282000000000003</v>
          </cell>
          <cell r="F785">
            <v>0.32811800000000002</v>
          </cell>
          <cell r="G785">
            <v>-3.5965400000000002E-2</v>
          </cell>
        </row>
        <row r="786">
          <cell r="B786">
            <v>36141</v>
          </cell>
          <cell r="C786">
            <v>289.43</v>
          </cell>
          <cell r="D786">
            <v>6761.24</v>
          </cell>
          <cell r="E786">
            <v>0.86282000000000003</v>
          </cell>
          <cell r="F786">
            <v>0.32811800000000002</v>
          </cell>
          <cell r="G786">
            <v>-3.5965400000000002E-2</v>
          </cell>
        </row>
        <row r="787">
          <cell r="B787">
            <v>36142</v>
          </cell>
          <cell r="C787">
            <v>289.43</v>
          </cell>
          <cell r="D787">
            <v>6761.24</v>
          </cell>
          <cell r="E787">
            <v>0.86282000000000003</v>
          </cell>
          <cell r="F787">
            <v>0.32811800000000002</v>
          </cell>
          <cell r="G787">
            <v>-3.5965400000000002E-2</v>
          </cell>
        </row>
        <row r="788">
          <cell r="B788">
            <v>36143</v>
          </cell>
          <cell r="C788">
            <v>289.43</v>
          </cell>
          <cell r="D788">
            <v>6761.24</v>
          </cell>
          <cell r="E788">
            <v>0.86282000000000003</v>
          </cell>
          <cell r="F788">
            <v>0.32811800000000002</v>
          </cell>
          <cell r="G788">
            <v>-3.5965400000000002E-2</v>
          </cell>
        </row>
        <row r="789">
          <cell r="B789">
            <v>36144</v>
          </cell>
          <cell r="C789">
            <v>289.43</v>
          </cell>
          <cell r="D789">
            <v>6761.24</v>
          </cell>
          <cell r="E789">
            <v>0.86282000000000003</v>
          </cell>
          <cell r="F789">
            <v>0.32811800000000002</v>
          </cell>
          <cell r="G789">
            <v>-3.5965400000000002E-2</v>
          </cell>
        </row>
        <row r="790">
          <cell r="B790">
            <v>36145</v>
          </cell>
          <cell r="C790">
            <v>289.43</v>
          </cell>
          <cell r="D790">
            <v>6761.24</v>
          </cell>
          <cell r="E790">
            <v>0.86282000000000003</v>
          </cell>
          <cell r="F790">
            <v>0.32811800000000002</v>
          </cell>
          <cell r="G790">
            <v>-3.5965400000000002E-2</v>
          </cell>
        </row>
        <row r="791">
          <cell r="B791">
            <v>36146</v>
          </cell>
          <cell r="C791">
            <v>289.43</v>
          </cell>
          <cell r="D791">
            <v>6761.24</v>
          </cell>
          <cell r="E791">
            <v>0.86282000000000003</v>
          </cell>
          <cell r="F791">
            <v>0.32811800000000002</v>
          </cell>
          <cell r="G791">
            <v>-3.5965400000000002E-2</v>
          </cell>
        </row>
        <row r="792">
          <cell r="B792">
            <v>36147</v>
          </cell>
          <cell r="C792">
            <v>289.43</v>
          </cell>
          <cell r="D792">
            <v>6761.24</v>
          </cell>
          <cell r="E792">
            <v>0.86282000000000003</v>
          </cell>
          <cell r="F792">
            <v>0.32811800000000002</v>
          </cell>
          <cell r="G792">
            <v>-3.5965400000000002E-2</v>
          </cell>
        </row>
        <row r="793">
          <cell r="B793">
            <v>36148</v>
          </cell>
          <cell r="C793">
            <v>289.43</v>
          </cell>
          <cell r="D793">
            <v>6761.24</v>
          </cell>
          <cell r="E793">
            <v>0.86282000000000003</v>
          </cell>
          <cell r="F793">
            <v>0.32811800000000002</v>
          </cell>
          <cell r="G793">
            <v>-3.5965400000000002E-2</v>
          </cell>
        </row>
        <row r="794">
          <cell r="B794">
            <v>36149</v>
          </cell>
          <cell r="C794">
            <v>289.43</v>
          </cell>
          <cell r="D794">
            <v>6761.24</v>
          </cell>
          <cell r="E794">
            <v>0.86282000000000003</v>
          </cell>
          <cell r="F794">
            <v>0.32811800000000002</v>
          </cell>
          <cell r="G794">
            <v>-3.5965400000000002E-2</v>
          </cell>
        </row>
        <row r="795">
          <cell r="B795">
            <v>36150</v>
          </cell>
          <cell r="C795">
            <v>289.43</v>
          </cell>
          <cell r="D795">
            <v>6761.24</v>
          </cell>
          <cell r="E795">
            <v>0.86282000000000003</v>
          </cell>
          <cell r="F795">
            <v>0.32811800000000002</v>
          </cell>
          <cell r="G795">
            <v>-3.5965400000000002E-2</v>
          </cell>
        </row>
        <row r="796">
          <cell r="B796">
            <v>36151</v>
          </cell>
          <cell r="C796">
            <v>289.43</v>
          </cell>
          <cell r="D796">
            <v>6761.24</v>
          </cell>
          <cell r="E796">
            <v>0.86282000000000003</v>
          </cell>
          <cell r="F796">
            <v>0.32811800000000002</v>
          </cell>
          <cell r="G796">
            <v>-3.5965400000000002E-2</v>
          </cell>
        </row>
        <row r="797">
          <cell r="B797">
            <v>36152</v>
          </cell>
          <cell r="C797">
            <v>289.43</v>
          </cell>
          <cell r="D797">
            <v>6761.24</v>
          </cell>
          <cell r="E797">
            <v>0.86282000000000003</v>
          </cell>
          <cell r="F797">
            <v>0.32811800000000002</v>
          </cell>
          <cell r="G797">
            <v>-3.5965400000000002E-2</v>
          </cell>
        </row>
        <row r="798">
          <cell r="B798">
            <v>36153</v>
          </cell>
          <cell r="C798">
            <v>289.43</v>
          </cell>
          <cell r="D798">
            <v>6761.24</v>
          </cell>
          <cell r="E798">
            <v>0.86282000000000003</v>
          </cell>
          <cell r="F798">
            <v>0.32811800000000002</v>
          </cell>
          <cell r="G798">
            <v>-3.5965400000000002E-2</v>
          </cell>
        </row>
        <row r="799">
          <cell r="B799">
            <v>36154</v>
          </cell>
          <cell r="C799">
            <v>289.43</v>
          </cell>
          <cell r="D799">
            <v>6761.24</v>
          </cell>
          <cell r="E799">
            <v>0.86282000000000003</v>
          </cell>
          <cell r="F799">
            <v>0.32811800000000002</v>
          </cell>
          <cell r="G799">
            <v>-3.5965400000000002E-2</v>
          </cell>
        </row>
        <row r="800">
          <cell r="B800">
            <v>36155</v>
          </cell>
          <cell r="C800">
            <v>289.43</v>
          </cell>
          <cell r="D800">
            <v>6761.24</v>
          </cell>
          <cell r="E800">
            <v>0.86282000000000003</v>
          </cell>
          <cell r="F800">
            <v>0.32811800000000002</v>
          </cell>
          <cell r="G800">
            <v>-3.5965400000000002E-2</v>
          </cell>
        </row>
        <row r="801">
          <cell r="B801">
            <v>36156</v>
          </cell>
          <cell r="C801">
            <v>289.43</v>
          </cell>
          <cell r="D801">
            <v>6761.24</v>
          </cell>
          <cell r="E801">
            <v>0.86282000000000003</v>
          </cell>
          <cell r="F801">
            <v>0.32811800000000002</v>
          </cell>
          <cell r="G801">
            <v>-3.5965400000000002E-2</v>
          </cell>
        </row>
        <row r="802">
          <cell r="B802">
            <v>36157</v>
          </cell>
          <cell r="C802">
            <v>289.43</v>
          </cell>
          <cell r="D802">
            <v>6761.24</v>
          </cell>
          <cell r="E802">
            <v>0.86282000000000003</v>
          </cell>
          <cell r="F802">
            <v>0.32811800000000002</v>
          </cell>
          <cell r="G802">
            <v>-3.5965400000000002E-2</v>
          </cell>
        </row>
        <row r="803">
          <cell r="B803">
            <v>36158</v>
          </cell>
          <cell r="C803">
            <v>289.43</v>
          </cell>
          <cell r="D803">
            <v>6761.24</v>
          </cell>
          <cell r="E803">
            <v>0.86282000000000003</v>
          </cell>
          <cell r="F803">
            <v>0.32811800000000002</v>
          </cell>
          <cell r="G803">
            <v>-3.5965400000000002E-2</v>
          </cell>
        </row>
        <row r="804">
          <cell r="B804">
            <v>36159</v>
          </cell>
          <cell r="C804">
            <v>289.43</v>
          </cell>
          <cell r="D804">
            <v>6761.24</v>
          </cell>
          <cell r="E804">
            <v>0.86282000000000003</v>
          </cell>
          <cell r="F804">
            <v>0.32811800000000002</v>
          </cell>
          <cell r="G804">
            <v>-3.5965400000000002E-2</v>
          </cell>
        </row>
        <row r="805">
          <cell r="B805">
            <v>36160</v>
          </cell>
          <cell r="C805">
            <v>289.43</v>
          </cell>
          <cell r="D805">
            <v>6761.24</v>
          </cell>
          <cell r="E805">
            <v>0.86282000000000003</v>
          </cell>
          <cell r="F805">
            <v>0.32811800000000002</v>
          </cell>
          <cell r="G805">
            <v>-3.5965400000000002E-2</v>
          </cell>
        </row>
        <row r="806">
          <cell r="B806">
            <v>36161</v>
          </cell>
          <cell r="C806">
            <v>302.3</v>
          </cell>
          <cell r="D806">
            <v>7232.12</v>
          </cell>
          <cell r="E806">
            <v>0.81898000000000004</v>
          </cell>
          <cell r="F806">
            <v>0.32811800000000002</v>
          </cell>
          <cell r="G806">
            <v>-3.5965400000000002E-2</v>
          </cell>
        </row>
        <row r="807">
          <cell r="B807">
            <v>36162</v>
          </cell>
          <cell r="C807">
            <v>302.3</v>
          </cell>
          <cell r="D807">
            <v>7232.12</v>
          </cell>
          <cell r="E807">
            <v>0.81898000000000004</v>
          </cell>
          <cell r="F807">
            <v>0.32811800000000002</v>
          </cell>
          <cell r="G807">
            <v>-3.5965400000000002E-2</v>
          </cell>
        </row>
        <row r="808">
          <cell r="B808">
            <v>36163</v>
          </cell>
          <cell r="C808">
            <v>302.3</v>
          </cell>
          <cell r="D808">
            <v>7232.12</v>
          </cell>
          <cell r="E808">
            <v>0.81898000000000004</v>
          </cell>
          <cell r="F808">
            <v>0.32811800000000002</v>
          </cell>
          <cell r="G808">
            <v>-3.5965400000000002E-2</v>
          </cell>
        </row>
        <row r="809">
          <cell r="B809">
            <v>36164</v>
          </cell>
          <cell r="C809">
            <v>302.3</v>
          </cell>
          <cell r="D809">
            <v>7232.12</v>
          </cell>
          <cell r="E809">
            <v>0.81898000000000004</v>
          </cell>
          <cell r="F809">
            <v>0.32811800000000002</v>
          </cell>
          <cell r="G809">
            <v>-3.5965400000000002E-2</v>
          </cell>
        </row>
        <row r="810">
          <cell r="B810">
            <v>36165</v>
          </cell>
          <cell r="C810">
            <v>302.3</v>
          </cell>
          <cell r="D810">
            <v>7232.12</v>
          </cell>
          <cell r="E810">
            <v>0.81898000000000004</v>
          </cell>
          <cell r="F810">
            <v>0.32811800000000002</v>
          </cell>
          <cell r="G810">
            <v>-3.5965400000000002E-2</v>
          </cell>
        </row>
        <row r="811">
          <cell r="B811">
            <v>36166</v>
          </cell>
          <cell r="C811">
            <v>302.3</v>
          </cell>
          <cell r="D811">
            <v>7232.12</v>
          </cell>
          <cell r="E811">
            <v>0.81898000000000004</v>
          </cell>
          <cell r="F811">
            <v>0.32811800000000002</v>
          </cell>
          <cell r="G811">
            <v>-3.5965400000000002E-2</v>
          </cell>
        </row>
        <row r="812">
          <cell r="B812">
            <v>36167</v>
          </cell>
          <cell r="C812">
            <v>302.3</v>
          </cell>
          <cell r="D812">
            <v>7232.12</v>
          </cell>
          <cell r="E812">
            <v>0.81898000000000004</v>
          </cell>
          <cell r="F812">
            <v>0.32811800000000002</v>
          </cell>
          <cell r="G812">
            <v>-3.5965400000000002E-2</v>
          </cell>
        </row>
        <row r="813">
          <cell r="B813">
            <v>36168</v>
          </cell>
          <cell r="C813">
            <v>302.3</v>
          </cell>
          <cell r="D813">
            <v>7232.12</v>
          </cell>
          <cell r="E813">
            <v>0.81898000000000004</v>
          </cell>
          <cell r="F813">
            <v>0.32811800000000002</v>
          </cell>
          <cell r="G813">
            <v>-3.5965400000000002E-2</v>
          </cell>
        </row>
        <row r="814">
          <cell r="B814">
            <v>36169</v>
          </cell>
          <cell r="C814">
            <v>302.3</v>
          </cell>
          <cell r="D814">
            <v>7232.12</v>
          </cell>
          <cell r="E814">
            <v>0.81898000000000004</v>
          </cell>
          <cell r="F814">
            <v>0.32811800000000002</v>
          </cell>
          <cell r="G814">
            <v>-3.5965400000000002E-2</v>
          </cell>
        </row>
        <row r="815">
          <cell r="B815">
            <v>36170</v>
          </cell>
          <cell r="C815">
            <v>302.3</v>
          </cell>
          <cell r="D815">
            <v>7232.12</v>
          </cell>
          <cell r="E815">
            <v>0.81898000000000004</v>
          </cell>
          <cell r="F815">
            <v>0.32811800000000002</v>
          </cell>
          <cell r="G815">
            <v>-3.5965400000000002E-2</v>
          </cell>
        </row>
        <row r="816">
          <cell r="B816">
            <v>36171</v>
          </cell>
          <cell r="C816">
            <v>302.3</v>
          </cell>
          <cell r="D816">
            <v>7232.12</v>
          </cell>
          <cell r="E816">
            <v>0.81898000000000004</v>
          </cell>
          <cell r="F816">
            <v>0.32811800000000002</v>
          </cell>
          <cell r="G816">
            <v>-3.5965400000000002E-2</v>
          </cell>
        </row>
        <row r="817">
          <cell r="B817">
            <v>36172</v>
          </cell>
          <cell r="C817">
            <v>302.3</v>
          </cell>
          <cell r="D817">
            <v>7232.12</v>
          </cell>
          <cell r="E817">
            <v>0.81898000000000004</v>
          </cell>
          <cell r="F817">
            <v>0.32811800000000002</v>
          </cell>
          <cell r="G817">
            <v>-3.5965400000000002E-2</v>
          </cell>
        </row>
        <row r="818">
          <cell r="B818">
            <v>36173</v>
          </cell>
          <cell r="C818">
            <v>302.3</v>
          </cell>
          <cell r="D818">
            <v>7232.12</v>
          </cell>
          <cell r="E818">
            <v>0.81898000000000004</v>
          </cell>
          <cell r="F818">
            <v>0.32811800000000002</v>
          </cell>
          <cell r="G818">
            <v>-3.5965400000000002E-2</v>
          </cell>
        </row>
        <row r="819">
          <cell r="B819">
            <v>36174</v>
          </cell>
          <cell r="C819">
            <v>302.3</v>
          </cell>
          <cell r="D819">
            <v>7232.12</v>
          </cell>
          <cell r="E819">
            <v>0.81898000000000004</v>
          </cell>
          <cell r="F819">
            <v>0.32811800000000002</v>
          </cell>
          <cell r="G819">
            <v>-3.5965400000000002E-2</v>
          </cell>
        </row>
        <row r="820">
          <cell r="B820">
            <v>36175</v>
          </cell>
          <cell r="C820">
            <v>302.3</v>
          </cell>
          <cell r="D820">
            <v>7232.12</v>
          </cell>
          <cell r="E820">
            <v>0.81898000000000004</v>
          </cell>
          <cell r="F820">
            <v>0.32811800000000002</v>
          </cell>
          <cell r="G820">
            <v>-3.5965400000000002E-2</v>
          </cell>
        </row>
        <row r="821">
          <cell r="B821">
            <v>36176</v>
          </cell>
          <cell r="C821">
            <v>302.3</v>
          </cell>
          <cell r="D821">
            <v>7232.12</v>
          </cell>
          <cell r="E821">
            <v>0.81898000000000004</v>
          </cell>
          <cell r="F821">
            <v>0.32811800000000002</v>
          </cell>
          <cell r="G821">
            <v>-3.5965400000000002E-2</v>
          </cell>
        </row>
        <row r="822">
          <cell r="B822">
            <v>36177</v>
          </cell>
          <cell r="C822">
            <v>302.3</v>
          </cell>
          <cell r="D822">
            <v>7232.12</v>
          </cell>
          <cell r="E822">
            <v>0.81898000000000004</v>
          </cell>
          <cell r="F822">
            <v>0.32811800000000002</v>
          </cell>
          <cell r="G822">
            <v>-3.5965400000000002E-2</v>
          </cell>
        </row>
        <row r="823">
          <cell r="B823">
            <v>36178</v>
          </cell>
          <cell r="C823">
            <v>302.3</v>
          </cell>
          <cell r="D823">
            <v>7232.12</v>
          </cell>
          <cell r="E823">
            <v>0.81898000000000004</v>
          </cell>
          <cell r="F823">
            <v>0.32811800000000002</v>
          </cell>
          <cell r="G823">
            <v>-3.5965400000000002E-2</v>
          </cell>
        </row>
        <row r="824">
          <cell r="B824">
            <v>36179</v>
          </cell>
          <cell r="C824">
            <v>302.3</v>
          </cell>
          <cell r="D824">
            <v>7232.12</v>
          </cell>
          <cell r="E824">
            <v>0.81898000000000004</v>
          </cell>
          <cell r="F824">
            <v>0.32811800000000002</v>
          </cell>
          <cell r="G824">
            <v>-3.5965400000000002E-2</v>
          </cell>
        </row>
        <row r="825">
          <cell r="B825">
            <v>36180</v>
          </cell>
          <cell r="C825">
            <v>302.3</v>
          </cell>
          <cell r="D825">
            <v>7232.12</v>
          </cell>
          <cell r="E825">
            <v>0.81898000000000004</v>
          </cell>
          <cell r="F825">
            <v>0.32811800000000002</v>
          </cell>
          <cell r="G825">
            <v>-3.5965400000000002E-2</v>
          </cell>
        </row>
        <row r="826">
          <cell r="B826">
            <v>36181</v>
          </cell>
          <cell r="C826">
            <v>302.3</v>
          </cell>
          <cell r="D826">
            <v>7232.12</v>
          </cell>
          <cell r="E826">
            <v>0.81898000000000004</v>
          </cell>
          <cell r="F826">
            <v>0.32811800000000002</v>
          </cell>
          <cell r="G826">
            <v>-3.5965400000000002E-2</v>
          </cell>
        </row>
        <row r="827">
          <cell r="B827">
            <v>36182</v>
          </cell>
          <cell r="C827">
            <v>302.3</v>
          </cell>
          <cell r="D827">
            <v>7232.12</v>
          </cell>
          <cell r="E827">
            <v>0.81898000000000004</v>
          </cell>
          <cell r="F827">
            <v>0.32811800000000002</v>
          </cell>
          <cell r="G827">
            <v>-3.5965400000000002E-2</v>
          </cell>
        </row>
        <row r="828">
          <cell r="B828">
            <v>36183</v>
          </cell>
          <cell r="C828">
            <v>302.3</v>
          </cell>
          <cell r="D828">
            <v>7232.12</v>
          </cell>
          <cell r="E828">
            <v>0.81898000000000004</v>
          </cell>
          <cell r="F828">
            <v>0.32811800000000002</v>
          </cell>
          <cell r="G828">
            <v>-3.5965400000000002E-2</v>
          </cell>
        </row>
        <row r="829">
          <cell r="B829">
            <v>36184</v>
          </cell>
          <cell r="C829">
            <v>302.3</v>
          </cell>
          <cell r="D829">
            <v>7232.12</v>
          </cell>
          <cell r="E829">
            <v>0.81898000000000004</v>
          </cell>
          <cell r="F829">
            <v>0.32811800000000002</v>
          </cell>
          <cell r="G829">
            <v>-3.5965400000000002E-2</v>
          </cell>
        </row>
        <row r="830">
          <cell r="B830">
            <v>36185</v>
          </cell>
          <cell r="C830">
            <v>302.3</v>
          </cell>
          <cell r="D830">
            <v>7232.12</v>
          </cell>
          <cell r="E830">
            <v>0.81898000000000004</v>
          </cell>
          <cell r="F830">
            <v>0.32811800000000002</v>
          </cell>
          <cell r="G830">
            <v>-3.5965400000000002E-2</v>
          </cell>
        </row>
        <row r="831">
          <cell r="B831">
            <v>36186</v>
          </cell>
          <cell r="C831">
            <v>302.3</v>
          </cell>
          <cell r="D831">
            <v>7232.12</v>
          </cell>
          <cell r="E831">
            <v>0.81898000000000004</v>
          </cell>
          <cell r="F831">
            <v>0.32811800000000002</v>
          </cell>
          <cell r="G831">
            <v>-3.5965400000000002E-2</v>
          </cell>
        </row>
        <row r="832">
          <cell r="B832">
            <v>36187</v>
          </cell>
          <cell r="C832">
            <v>302.3</v>
          </cell>
          <cell r="D832">
            <v>7232.12</v>
          </cell>
          <cell r="E832">
            <v>0.81898000000000004</v>
          </cell>
          <cell r="F832">
            <v>0.32811800000000002</v>
          </cell>
          <cell r="G832">
            <v>-3.5965400000000002E-2</v>
          </cell>
        </row>
        <row r="833">
          <cell r="B833">
            <v>36188</v>
          </cell>
          <cell r="C833">
            <v>302.3</v>
          </cell>
          <cell r="D833">
            <v>7232.12</v>
          </cell>
          <cell r="E833">
            <v>0.81898000000000004</v>
          </cell>
          <cell r="F833">
            <v>0.32811800000000002</v>
          </cell>
          <cell r="G833">
            <v>-3.5965400000000002E-2</v>
          </cell>
        </row>
        <row r="834">
          <cell r="B834">
            <v>36189</v>
          </cell>
          <cell r="C834">
            <v>302.3</v>
          </cell>
          <cell r="D834">
            <v>7232.12</v>
          </cell>
          <cell r="E834">
            <v>0.81898000000000004</v>
          </cell>
          <cell r="F834">
            <v>0.32811800000000002</v>
          </cell>
          <cell r="G834">
            <v>-3.5965400000000002E-2</v>
          </cell>
        </row>
        <row r="835">
          <cell r="B835">
            <v>36190</v>
          </cell>
          <cell r="C835">
            <v>302.3</v>
          </cell>
          <cell r="D835">
            <v>7232.12</v>
          </cell>
          <cell r="E835">
            <v>0.81898000000000004</v>
          </cell>
          <cell r="F835">
            <v>0.32811800000000002</v>
          </cell>
          <cell r="G835">
            <v>-3.5965400000000002E-2</v>
          </cell>
        </row>
        <row r="836">
          <cell r="B836">
            <v>36191</v>
          </cell>
          <cell r="C836">
            <v>302.3</v>
          </cell>
          <cell r="D836">
            <v>7232.12</v>
          </cell>
          <cell r="E836">
            <v>0.81898000000000004</v>
          </cell>
          <cell r="F836">
            <v>0.32811800000000002</v>
          </cell>
          <cell r="G836">
            <v>-3.5965400000000002E-2</v>
          </cell>
        </row>
        <row r="837">
          <cell r="B837">
            <v>36192</v>
          </cell>
          <cell r="C837">
            <v>315.74</v>
          </cell>
          <cell r="D837">
            <v>9135.65</v>
          </cell>
          <cell r="E837">
            <v>0.50399000000000005</v>
          </cell>
          <cell r="F837">
            <v>0.32811800000000002</v>
          </cell>
          <cell r="G837">
            <v>-3.5965400000000002E-2</v>
          </cell>
        </row>
        <row r="838">
          <cell r="B838">
            <v>36193</v>
          </cell>
          <cell r="C838">
            <v>315.74</v>
          </cell>
          <cell r="D838">
            <v>9135.65</v>
          </cell>
          <cell r="E838">
            <v>0.50399000000000005</v>
          </cell>
          <cell r="F838">
            <v>0.32811800000000002</v>
          </cell>
          <cell r="G838">
            <v>-3.5965400000000002E-2</v>
          </cell>
        </row>
        <row r="839">
          <cell r="B839">
            <v>36194</v>
          </cell>
          <cell r="C839">
            <v>315.74</v>
          </cell>
          <cell r="D839">
            <v>9135.65</v>
          </cell>
          <cell r="E839">
            <v>0.50399000000000005</v>
          </cell>
          <cell r="F839">
            <v>0.32811800000000002</v>
          </cell>
          <cell r="G839">
            <v>-3.5965400000000002E-2</v>
          </cell>
        </row>
        <row r="840">
          <cell r="B840">
            <v>36195</v>
          </cell>
          <cell r="C840">
            <v>315.74</v>
          </cell>
          <cell r="D840">
            <v>9135.65</v>
          </cell>
          <cell r="E840">
            <v>0.50399000000000005</v>
          </cell>
          <cell r="F840">
            <v>0.32811800000000002</v>
          </cell>
          <cell r="G840">
            <v>-3.5965400000000002E-2</v>
          </cell>
        </row>
        <row r="841">
          <cell r="B841">
            <v>36196</v>
          </cell>
          <cell r="C841">
            <v>315.74</v>
          </cell>
          <cell r="D841">
            <v>9135.65</v>
          </cell>
          <cell r="E841">
            <v>0.50399000000000005</v>
          </cell>
          <cell r="F841">
            <v>0.32811800000000002</v>
          </cell>
          <cell r="G841">
            <v>-3.5965400000000002E-2</v>
          </cell>
        </row>
        <row r="842">
          <cell r="B842">
            <v>36197</v>
          </cell>
          <cell r="C842">
            <v>315.74</v>
          </cell>
          <cell r="D842">
            <v>9135.65</v>
          </cell>
          <cell r="E842">
            <v>0.50399000000000005</v>
          </cell>
          <cell r="F842">
            <v>0.32811800000000002</v>
          </cell>
          <cell r="G842">
            <v>-3.5965400000000002E-2</v>
          </cell>
        </row>
        <row r="843">
          <cell r="B843">
            <v>36198</v>
          </cell>
          <cell r="C843">
            <v>315.74</v>
          </cell>
          <cell r="D843">
            <v>9135.65</v>
          </cell>
          <cell r="E843">
            <v>0.50399000000000005</v>
          </cell>
          <cell r="F843">
            <v>0.32811800000000002</v>
          </cell>
          <cell r="G843">
            <v>-3.5965400000000002E-2</v>
          </cell>
        </row>
        <row r="844">
          <cell r="B844">
            <v>36199</v>
          </cell>
          <cell r="C844">
            <v>315.74</v>
          </cell>
          <cell r="D844">
            <v>9135.65</v>
          </cell>
          <cell r="E844">
            <v>0.50399000000000005</v>
          </cell>
          <cell r="F844">
            <v>0.32811800000000002</v>
          </cell>
          <cell r="G844">
            <v>-3.5965400000000002E-2</v>
          </cell>
        </row>
        <row r="845">
          <cell r="B845">
            <v>36200</v>
          </cell>
          <cell r="C845">
            <v>315.74</v>
          </cell>
          <cell r="D845">
            <v>9135.65</v>
          </cell>
          <cell r="E845">
            <v>0.50399000000000005</v>
          </cell>
          <cell r="F845">
            <v>0.32811800000000002</v>
          </cell>
          <cell r="G845">
            <v>-3.5965400000000002E-2</v>
          </cell>
        </row>
        <row r="846">
          <cell r="B846">
            <v>36201</v>
          </cell>
          <cell r="C846">
            <v>315.74</v>
          </cell>
          <cell r="D846">
            <v>9135.65</v>
          </cell>
          <cell r="E846">
            <v>0.50399000000000005</v>
          </cell>
          <cell r="F846">
            <v>0.32811800000000002</v>
          </cell>
          <cell r="G846">
            <v>-3.5965400000000002E-2</v>
          </cell>
        </row>
        <row r="847">
          <cell r="B847">
            <v>36202</v>
          </cell>
          <cell r="C847">
            <v>315.74</v>
          </cell>
          <cell r="D847">
            <v>9135.65</v>
          </cell>
          <cell r="E847">
            <v>0.50399000000000005</v>
          </cell>
          <cell r="F847">
            <v>0.32811800000000002</v>
          </cell>
          <cell r="G847">
            <v>-3.5965400000000002E-2</v>
          </cell>
        </row>
        <row r="848">
          <cell r="B848">
            <v>36203</v>
          </cell>
          <cell r="C848">
            <v>315.74</v>
          </cell>
          <cell r="D848">
            <v>9135.65</v>
          </cell>
          <cell r="E848">
            <v>0.50399000000000005</v>
          </cell>
          <cell r="F848">
            <v>0.32811800000000002</v>
          </cell>
          <cell r="G848">
            <v>-3.5965400000000002E-2</v>
          </cell>
        </row>
        <row r="849">
          <cell r="B849">
            <v>36204</v>
          </cell>
          <cell r="C849">
            <v>315.74</v>
          </cell>
          <cell r="D849">
            <v>9135.65</v>
          </cell>
          <cell r="E849">
            <v>0.50399000000000005</v>
          </cell>
          <cell r="F849">
            <v>0.32811800000000002</v>
          </cell>
          <cell r="G849">
            <v>-3.5965400000000002E-2</v>
          </cell>
        </row>
        <row r="850">
          <cell r="B850">
            <v>36205</v>
          </cell>
          <cell r="C850">
            <v>315.74</v>
          </cell>
          <cell r="D850">
            <v>9135.65</v>
          </cell>
          <cell r="E850">
            <v>0.50399000000000005</v>
          </cell>
          <cell r="F850">
            <v>0.32811800000000002</v>
          </cell>
          <cell r="G850">
            <v>-3.5965400000000002E-2</v>
          </cell>
        </row>
        <row r="851">
          <cell r="B851">
            <v>36206</v>
          </cell>
          <cell r="C851">
            <v>315.74</v>
          </cell>
          <cell r="D851">
            <v>9135.65</v>
          </cell>
          <cell r="E851">
            <v>0.50399000000000005</v>
          </cell>
          <cell r="F851">
            <v>0.32811800000000002</v>
          </cell>
          <cell r="G851">
            <v>-3.5965400000000002E-2</v>
          </cell>
        </row>
        <row r="852">
          <cell r="B852">
            <v>36207</v>
          </cell>
          <cell r="C852">
            <v>315.74</v>
          </cell>
          <cell r="D852">
            <v>9135.65</v>
          </cell>
          <cell r="E852">
            <v>0.50399000000000005</v>
          </cell>
          <cell r="F852">
            <v>0.32811800000000002</v>
          </cell>
          <cell r="G852">
            <v>-3.5965400000000002E-2</v>
          </cell>
        </row>
        <row r="853">
          <cell r="B853">
            <v>36208</v>
          </cell>
          <cell r="C853">
            <v>315.74</v>
          </cell>
          <cell r="D853">
            <v>9135.65</v>
          </cell>
          <cell r="E853">
            <v>0.50399000000000005</v>
          </cell>
          <cell r="F853">
            <v>0.32811800000000002</v>
          </cell>
          <cell r="G853">
            <v>-3.5965400000000002E-2</v>
          </cell>
        </row>
        <row r="854">
          <cell r="B854">
            <v>36209</v>
          </cell>
          <cell r="C854">
            <v>315.74</v>
          </cell>
          <cell r="D854">
            <v>9135.65</v>
          </cell>
          <cell r="E854">
            <v>0.50399000000000005</v>
          </cell>
          <cell r="F854">
            <v>0.32811800000000002</v>
          </cell>
          <cell r="G854">
            <v>-3.5965400000000002E-2</v>
          </cell>
        </row>
        <row r="855">
          <cell r="B855">
            <v>36210</v>
          </cell>
          <cell r="C855">
            <v>315.74</v>
          </cell>
          <cell r="D855">
            <v>9135.65</v>
          </cell>
          <cell r="E855">
            <v>0.50399000000000005</v>
          </cell>
          <cell r="F855">
            <v>0.32811800000000002</v>
          </cell>
          <cell r="G855">
            <v>-3.5965400000000002E-2</v>
          </cell>
        </row>
        <row r="856">
          <cell r="B856">
            <v>36211</v>
          </cell>
          <cell r="C856">
            <v>315.74</v>
          </cell>
          <cell r="D856">
            <v>9135.65</v>
          </cell>
          <cell r="E856">
            <v>0.50399000000000005</v>
          </cell>
          <cell r="F856">
            <v>0.32811800000000002</v>
          </cell>
          <cell r="G856">
            <v>-3.5965400000000002E-2</v>
          </cell>
        </row>
        <row r="857">
          <cell r="B857">
            <v>36212</v>
          </cell>
          <cell r="C857">
            <v>315.74</v>
          </cell>
          <cell r="D857">
            <v>9135.65</v>
          </cell>
          <cell r="E857">
            <v>0.50399000000000005</v>
          </cell>
          <cell r="F857">
            <v>0.32811800000000002</v>
          </cell>
          <cell r="G857">
            <v>-3.5965400000000002E-2</v>
          </cell>
        </row>
        <row r="858">
          <cell r="B858">
            <v>36213</v>
          </cell>
          <cell r="C858">
            <v>315.74</v>
          </cell>
          <cell r="D858">
            <v>9135.65</v>
          </cell>
          <cell r="E858">
            <v>0.50399000000000005</v>
          </cell>
          <cell r="F858">
            <v>0.32811800000000002</v>
          </cell>
          <cell r="G858">
            <v>-3.5965400000000002E-2</v>
          </cell>
        </row>
        <row r="859">
          <cell r="B859">
            <v>36214</v>
          </cell>
          <cell r="C859">
            <v>315.74</v>
          </cell>
          <cell r="D859">
            <v>9135.65</v>
          </cell>
          <cell r="E859">
            <v>0.50399000000000005</v>
          </cell>
          <cell r="F859">
            <v>0.32811800000000002</v>
          </cell>
          <cell r="G859">
            <v>-3.5965400000000002E-2</v>
          </cell>
        </row>
        <row r="860">
          <cell r="B860">
            <v>36215</v>
          </cell>
          <cell r="C860">
            <v>315.74</v>
          </cell>
          <cell r="D860">
            <v>9135.65</v>
          </cell>
          <cell r="E860">
            <v>0.50399000000000005</v>
          </cell>
          <cell r="F860">
            <v>0.32811800000000002</v>
          </cell>
          <cell r="G860">
            <v>-3.5965400000000002E-2</v>
          </cell>
        </row>
        <row r="861">
          <cell r="B861">
            <v>36216</v>
          </cell>
          <cell r="C861">
            <v>315.74</v>
          </cell>
          <cell r="D861">
            <v>9135.65</v>
          </cell>
          <cell r="E861">
            <v>0.50399000000000005</v>
          </cell>
          <cell r="F861">
            <v>0.32811800000000002</v>
          </cell>
          <cell r="G861">
            <v>-3.5965400000000002E-2</v>
          </cell>
        </row>
        <row r="862">
          <cell r="B862">
            <v>36217</v>
          </cell>
          <cell r="C862">
            <v>315.74</v>
          </cell>
          <cell r="D862">
            <v>9135.65</v>
          </cell>
          <cell r="E862">
            <v>0.50399000000000005</v>
          </cell>
          <cell r="F862">
            <v>0.32811800000000002</v>
          </cell>
          <cell r="G862">
            <v>-3.5965400000000002E-2</v>
          </cell>
        </row>
        <row r="863">
          <cell r="B863">
            <v>36218</v>
          </cell>
          <cell r="C863">
            <v>315.74</v>
          </cell>
          <cell r="D863">
            <v>9135.65</v>
          </cell>
          <cell r="E863">
            <v>0.50399000000000005</v>
          </cell>
          <cell r="F863">
            <v>0.32811800000000002</v>
          </cell>
          <cell r="G863">
            <v>-3.5965400000000002E-2</v>
          </cell>
        </row>
        <row r="864">
          <cell r="B864">
            <v>36219</v>
          </cell>
          <cell r="C864">
            <v>315.74</v>
          </cell>
          <cell r="D864">
            <v>9135.65</v>
          </cell>
          <cell r="E864">
            <v>0.50399000000000005</v>
          </cell>
          <cell r="F864">
            <v>0.32811800000000002</v>
          </cell>
          <cell r="G864">
            <v>-3.5965400000000002E-2</v>
          </cell>
        </row>
        <row r="865">
          <cell r="B865">
            <v>36220</v>
          </cell>
          <cell r="C865">
            <v>329.79</v>
          </cell>
          <cell r="D865">
            <v>10017.120000000001</v>
          </cell>
          <cell r="E865">
            <v>0.43258000000000002</v>
          </cell>
          <cell r="F865">
            <v>0.32811800000000002</v>
          </cell>
          <cell r="G865">
            <v>-3.5965400000000002E-2</v>
          </cell>
        </row>
        <row r="866">
          <cell r="B866">
            <v>36221</v>
          </cell>
          <cell r="C866">
            <v>329.79</v>
          </cell>
          <cell r="D866">
            <v>10017.120000000001</v>
          </cell>
          <cell r="E866">
            <v>0.43258000000000002</v>
          </cell>
          <cell r="F866">
            <v>0.32811800000000002</v>
          </cell>
          <cell r="G866">
            <v>-3.5965400000000002E-2</v>
          </cell>
        </row>
        <row r="867">
          <cell r="B867">
            <v>36222</v>
          </cell>
          <cell r="C867">
            <v>329.79</v>
          </cell>
          <cell r="D867">
            <v>10017.120000000001</v>
          </cell>
          <cell r="E867">
            <v>0.43258000000000002</v>
          </cell>
          <cell r="F867">
            <v>0.32811800000000002</v>
          </cell>
          <cell r="G867">
            <v>-3.5965400000000002E-2</v>
          </cell>
        </row>
        <row r="868">
          <cell r="B868">
            <v>36223</v>
          </cell>
          <cell r="C868">
            <v>329.79</v>
          </cell>
          <cell r="D868">
            <v>10017.120000000001</v>
          </cell>
          <cell r="E868">
            <v>0.43258000000000002</v>
          </cell>
          <cell r="F868">
            <v>0.32811800000000002</v>
          </cell>
          <cell r="G868">
            <v>-3.5965400000000002E-2</v>
          </cell>
        </row>
        <row r="869">
          <cell r="B869">
            <v>36224</v>
          </cell>
          <cell r="C869">
            <v>329.79</v>
          </cell>
          <cell r="D869">
            <v>10017.120000000001</v>
          </cell>
          <cell r="E869">
            <v>0.43258000000000002</v>
          </cell>
          <cell r="F869">
            <v>0.32811800000000002</v>
          </cell>
          <cell r="G869">
            <v>-3.5965400000000002E-2</v>
          </cell>
        </row>
        <row r="870">
          <cell r="B870">
            <v>36225</v>
          </cell>
          <cell r="C870">
            <v>329.79</v>
          </cell>
          <cell r="D870">
            <v>10017.120000000001</v>
          </cell>
          <cell r="E870">
            <v>0.43258000000000002</v>
          </cell>
          <cell r="F870">
            <v>0.32811800000000002</v>
          </cell>
          <cell r="G870">
            <v>-3.5965400000000002E-2</v>
          </cell>
        </row>
        <row r="871">
          <cell r="B871">
            <v>36226</v>
          </cell>
          <cell r="C871">
            <v>329.79</v>
          </cell>
          <cell r="D871">
            <v>10017.120000000001</v>
          </cell>
          <cell r="E871">
            <v>0.43258000000000002</v>
          </cell>
          <cell r="F871">
            <v>0.32811800000000002</v>
          </cell>
          <cell r="G871">
            <v>-3.5965400000000002E-2</v>
          </cell>
        </row>
        <row r="872">
          <cell r="B872">
            <v>36227</v>
          </cell>
          <cell r="C872">
            <v>329.79</v>
          </cell>
          <cell r="D872">
            <v>10017.120000000001</v>
          </cell>
          <cell r="E872">
            <v>0.43258000000000002</v>
          </cell>
          <cell r="F872">
            <v>0.32811800000000002</v>
          </cell>
          <cell r="G872">
            <v>-3.5965400000000002E-2</v>
          </cell>
        </row>
        <row r="873">
          <cell r="B873">
            <v>36228</v>
          </cell>
          <cell r="C873">
            <v>329.79</v>
          </cell>
          <cell r="D873">
            <v>10017.120000000001</v>
          </cell>
          <cell r="E873">
            <v>0.43258000000000002</v>
          </cell>
          <cell r="F873">
            <v>0.32811800000000002</v>
          </cell>
          <cell r="G873">
            <v>-3.5965400000000002E-2</v>
          </cell>
        </row>
        <row r="874">
          <cell r="B874">
            <v>36229</v>
          </cell>
          <cell r="C874">
            <v>329.79</v>
          </cell>
          <cell r="D874">
            <v>10017.120000000001</v>
          </cell>
          <cell r="E874">
            <v>0.43258000000000002</v>
          </cell>
          <cell r="F874">
            <v>0.32811800000000002</v>
          </cell>
          <cell r="G874">
            <v>-3.5965400000000002E-2</v>
          </cell>
        </row>
        <row r="875">
          <cell r="B875">
            <v>36230</v>
          </cell>
          <cell r="C875">
            <v>329.79</v>
          </cell>
          <cell r="D875">
            <v>10017.120000000001</v>
          </cell>
          <cell r="E875">
            <v>0.43258000000000002</v>
          </cell>
          <cell r="F875">
            <v>0.32811800000000002</v>
          </cell>
          <cell r="G875">
            <v>-3.5965400000000002E-2</v>
          </cell>
        </row>
        <row r="876">
          <cell r="B876">
            <v>36231</v>
          </cell>
          <cell r="C876">
            <v>329.79</v>
          </cell>
          <cell r="D876">
            <v>10017.120000000001</v>
          </cell>
          <cell r="E876">
            <v>0.43258000000000002</v>
          </cell>
          <cell r="F876">
            <v>0.32811800000000002</v>
          </cell>
          <cell r="G876">
            <v>-3.5965400000000002E-2</v>
          </cell>
        </row>
        <row r="877">
          <cell r="B877">
            <v>36232</v>
          </cell>
          <cell r="C877">
            <v>329.79</v>
          </cell>
          <cell r="D877">
            <v>10017.120000000001</v>
          </cell>
          <cell r="E877">
            <v>0.43258000000000002</v>
          </cell>
          <cell r="F877">
            <v>0.32811800000000002</v>
          </cell>
          <cell r="G877">
            <v>-3.5965400000000002E-2</v>
          </cell>
        </row>
        <row r="878">
          <cell r="B878">
            <v>36233</v>
          </cell>
          <cell r="C878">
            <v>329.79</v>
          </cell>
          <cell r="D878">
            <v>10017.120000000001</v>
          </cell>
          <cell r="E878">
            <v>0.43258000000000002</v>
          </cell>
          <cell r="F878">
            <v>0.32811800000000002</v>
          </cell>
          <cell r="G878">
            <v>-3.5965400000000002E-2</v>
          </cell>
        </row>
        <row r="879">
          <cell r="B879">
            <v>36234</v>
          </cell>
          <cell r="C879">
            <v>329.79</v>
          </cell>
          <cell r="D879">
            <v>10017.120000000001</v>
          </cell>
          <cell r="E879">
            <v>0.43258000000000002</v>
          </cell>
          <cell r="F879">
            <v>0.32811800000000002</v>
          </cell>
          <cell r="G879">
            <v>-3.5965400000000002E-2</v>
          </cell>
        </row>
        <row r="880">
          <cell r="B880">
            <v>36235</v>
          </cell>
          <cell r="C880">
            <v>329.79</v>
          </cell>
          <cell r="D880">
            <v>10017.120000000001</v>
          </cell>
          <cell r="E880">
            <v>0.43258000000000002</v>
          </cell>
          <cell r="F880">
            <v>0.32811800000000002</v>
          </cell>
          <cell r="G880">
            <v>-3.5965400000000002E-2</v>
          </cell>
        </row>
        <row r="881">
          <cell r="B881">
            <v>36236</v>
          </cell>
          <cell r="C881">
            <v>329.79</v>
          </cell>
          <cell r="D881">
            <v>10017.120000000001</v>
          </cell>
          <cell r="E881">
            <v>0.43258000000000002</v>
          </cell>
          <cell r="F881">
            <v>0.32811800000000002</v>
          </cell>
          <cell r="G881">
            <v>-3.5965400000000002E-2</v>
          </cell>
        </row>
        <row r="882">
          <cell r="B882">
            <v>36237</v>
          </cell>
          <cell r="C882">
            <v>329.79</v>
          </cell>
          <cell r="D882">
            <v>10017.120000000001</v>
          </cell>
          <cell r="E882">
            <v>0.43258000000000002</v>
          </cell>
          <cell r="F882">
            <v>0.32811800000000002</v>
          </cell>
          <cell r="G882">
            <v>-3.5965400000000002E-2</v>
          </cell>
        </row>
        <row r="883">
          <cell r="B883">
            <v>36238</v>
          </cell>
          <cell r="C883">
            <v>329.79</v>
          </cell>
          <cell r="D883">
            <v>10017.120000000001</v>
          </cell>
          <cell r="E883">
            <v>0.43258000000000002</v>
          </cell>
          <cell r="F883">
            <v>0.32811800000000002</v>
          </cell>
          <cell r="G883">
            <v>-3.5965400000000002E-2</v>
          </cell>
        </row>
        <row r="884">
          <cell r="B884">
            <v>36239</v>
          </cell>
          <cell r="C884">
            <v>329.79</v>
          </cell>
          <cell r="D884">
            <v>10017.120000000001</v>
          </cell>
          <cell r="E884">
            <v>0.43258000000000002</v>
          </cell>
          <cell r="F884">
            <v>0.32811800000000002</v>
          </cell>
          <cell r="G884">
            <v>-3.5965400000000002E-2</v>
          </cell>
        </row>
        <row r="885">
          <cell r="B885">
            <v>36240</v>
          </cell>
          <cell r="C885">
            <v>329.79</v>
          </cell>
          <cell r="D885">
            <v>10017.120000000001</v>
          </cell>
          <cell r="E885">
            <v>0.43258000000000002</v>
          </cell>
          <cell r="F885">
            <v>0.32811800000000002</v>
          </cell>
          <cell r="G885">
            <v>-3.5965400000000002E-2</v>
          </cell>
        </row>
        <row r="886">
          <cell r="B886">
            <v>36241</v>
          </cell>
          <cell r="C886">
            <v>329.79</v>
          </cell>
          <cell r="D886">
            <v>10017.120000000001</v>
          </cell>
          <cell r="E886">
            <v>0.43258000000000002</v>
          </cell>
          <cell r="F886">
            <v>0.32811800000000002</v>
          </cell>
          <cell r="G886">
            <v>-3.5965400000000002E-2</v>
          </cell>
        </row>
        <row r="887">
          <cell r="B887">
            <v>36242</v>
          </cell>
          <cell r="C887">
            <v>329.79</v>
          </cell>
          <cell r="D887">
            <v>10017.120000000001</v>
          </cell>
          <cell r="E887">
            <v>0.43258000000000002</v>
          </cell>
          <cell r="F887">
            <v>0.32811800000000002</v>
          </cell>
          <cell r="G887">
            <v>-3.5965400000000002E-2</v>
          </cell>
        </row>
        <row r="888">
          <cell r="B888">
            <v>36243</v>
          </cell>
          <cell r="C888">
            <v>329.79</v>
          </cell>
          <cell r="D888">
            <v>10017.120000000001</v>
          </cell>
          <cell r="E888">
            <v>0.43258000000000002</v>
          </cell>
          <cell r="F888">
            <v>0.32811800000000002</v>
          </cell>
          <cell r="G888">
            <v>-3.5965400000000002E-2</v>
          </cell>
        </row>
        <row r="889">
          <cell r="B889">
            <v>36244</v>
          </cell>
          <cell r="C889">
            <v>329.79</v>
          </cell>
          <cell r="D889">
            <v>10017.120000000001</v>
          </cell>
          <cell r="E889">
            <v>0.43258000000000002</v>
          </cell>
          <cell r="F889">
            <v>0.32811800000000002</v>
          </cell>
          <cell r="G889">
            <v>-3.5965400000000002E-2</v>
          </cell>
        </row>
        <row r="890">
          <cell r="B890">
            <v>36245</v>
          </cell>
          <cell r="C890">
            <v>329.79</v>
          </cell>
          <cell r="D890">
            <v>10017.120000000001</v>
          </cell>
          <cell r="E890">
            <v>0.43258000000000002</v>
          </cell>
          <cell r="F890">
            <v>0.32811800000000002</v>
          </cell>
          <cell r="G890">
            <v>-3.5965400000000002E-2</v>
          </cell>
        </row>
        <row r="891">
          <cell r="B891">
            <v>36246</v>
          </cell>
          <cell r="C891">
            <v>329.79</v>
          </cell>
          <cell r="D891">
            <v>10017.120000000001</v>
          </cell>
          <cell r="E891">
            <v>0.43258000000000002</v>
          </cell>
          <cell r="F891">
            <v>0.32811800000000002</v>
          </cell>
          <cell r="G891">
            <v>-3.5965400000000002E-2</v>
          </cell>
        </row>
        <row r="892">
          <cell r="B892">
            <v>36247</v>
          </cell>
          <cell r="C892">
            <v>329.79</v>
          </cell>
          <cell r="D892">
            <v>10017.120000000001</v>
          </cell>
          <cell r="E892">
            <v>0.43258000000000002</v>
          </cell>
          <cell r="F892">
            <v>0.32811800000000002</v>
          </cell>
          <cell r="G892">
            <v>-3.5965400000000002E-2</v>
          </cell>
        </row>
        <row r="893">
          <cell r="B893">
            <v>36248</v>
          </cell>
          <cell r="C893">
            <v>329.79</v>
          </cell>
          <cell r="D893">
            <v>10017.120000000001</v>
          </cell>
          <cell r="E893">
            <v>0.43258000000000002</v>
          </cell>
          <cell r="F893">
            <v>0.32811800000000002</v>
          </cell>
          <cell r="G893">
            <v>-3.5965400000000002E-2</v>
          </cell>
        </row>
        <row r="894">
          <cell r="B894">
            <v>36249</v>
          </cell>
          <cell r="C894">
            <v>329.79</v>
          </cell>
          <cell r="D894">
            <v>10017.120000000001</v>
          </cell>
          <cell r="E894">
            <v>0.43258000000000002</v>
          </cell>
          <cell r="F894">
            <v>0.32811800000000002</v>
          </cell>
          <cell r="G894">
            <v>-3.5965400000000002E-2</v>
          </cell>
        </row>
        <row r="895">
          <cell r="B895">
            <v>36250</v>
          </cell>
          <cell r="C895">
            <v>329.79</v>
          </cell>
          <cell r="D895">
            <v>10017.120000000001</v>
          </cell>
          <cell r="E895">
            <v>0.43258000000000002</v>
          </cell>
          <cell r="F895">
            <v>0.32811800000000002</v>
          </cell>
          <cell r="G895">
            <v>-3.5965400000000002E-2</v>
          </cell>
        </row>
        <row r="896">
          <cell r="B896">
            <v>36251</v>
          </cell>
          <cell r="C896">
            <v>344.46</v>
          </cell>
          <cell r="D896">
            <v>9010.11</v>
          </cell>
          <cell r="E896">
            <v>0.66366599999999998</v>
          </cell>
          <cell r="F896">
            <v>0.32811800000000002</v>
          </cell>
          <cell r="G896">
            <v>-3.5965400000000002E-2</v>
          </cell>
        </row>
        <row r="897">
          <cell r="B897">
            <v>36252</v>
          </cell>
          <cell r="C897">
            <v>344.46</v>
          </cell>
          <cell r="D897">
            <v>9010.11</v>
          </cell>
          <cell r="E897">
            <v>0.66366599999999998</v>
          </cell>
          <cell r="F897">
            <v>0.32811800000000002</v>
          </cell>
          <cell r="G897">
            <v>-3.5965400000000002E-2</v>
          </cell>
        </row>
        <row r="898">
          <cell r="B898">
            <v>36253</v>
          </cell>
          <cell r="C898">
            <v>344.46</v>
          </cell>
          <cell r="D898">
            <v>9010.11</v>
          </cell>
          <cell r="E898">
            <v>0.66366599999999998</v>
          </cell>
          <cell r="F898">
            <v>0.32811800000000002</v>
          </cell>
          <cell r="G898">
            <v>-3.5965400000000002E-2</v>
          </cell>
        </row>
        <row r="899">
          <cell r="B899">
            <v>36254</v>
          </cell>
          <cell r="C899">
            <v>344.46</v>
          </cell>
          <cell r="D899">
            <v>9010.11</v>
          </cell>
          <cell r="E899">
            <v>0.66366599999999998</v>
          </cell>
          <cell r="F899">
            <v>0.32811800000000002</v>
          </cell>
          <cell r="G899">
            <v>-3.5965400000000002E-2</v>
          </cell>
        </row>
        <row r="900">
          <cell r="B900">
            <v>36255</v>
          </cell>
          <cell r="C900">
            <v>344.46</v>
          </cell>
          <cell r="D900">
            <v>9010.11</v>
          </cell>
          <cell r="E900">
            <v>0.66366599999999998</v>
          </cell>
          <cell r="F900">
            <v>0.32811800000000002</v>
          </cell>
          <cell r="G900">
            <v>-3.5965400000000002E-2</v>
          </cell>
        </row>
        <row r="901">
          <cell r="B901">
            <v>36256</v>
          </cell>
          <cell r="C901">
            <v>344.46</v>
          </cell>
          <cell r="D901">
            <v>9010.11</v>
          </cell>
          <cell r="E901">
            <v>0.66366599999999998</v>
          </cell>
          <cell r="F901">
            <v>0.32811800000000002</v>
          </cell>
          <cell r="G901">
            <v>-3.5965400000000002E-2</v>
          </cell>
        </row>
        <row r="902">
          <cell r="B902">
            <v>36257</v>
          </cell>
          <cell r="C902">
            <v>344.46</v>
          </cell>
          <cell r="D902">
            <v>9010.11</v>
          </cell>
          <cell r="E902">
            <v>0.66366599999999998</v>
          </cell>
          <cell r="F902">
            <v>0.32811800000000002</v>
          </cell>
          <cell r="G902">
            <v>-3.5965400000000002E-2</v>
          </cell>
        </row>
        <row r="903">
          <cell r="B903">
            <v>36258</v>
          </cell>
          <cell r="C903">
            <v>344.46</v>
          </cell>
          <cell r="D903">
            <v>9010.11</v>
          </cell>
          <cell r="E903">
            <v>0.66366599999999998</v>
          </cell>
          <cell r="F903">
            <v>0.32811800000000002</v>
          </cell>
          <cell r="G903">
            <v>-3.5965400000000002E-2</v>
          </cell>
        </row>
        <row r="904">
          <cell r="B904">
            <v>36259</v>
          </cell>
          <cell r="C904">
            <v>344.46</v>
          </cell>
          <cell r="D904">
            <v>9010.11</v>
          </cell>
          <cell r="E904">
            <v>0.66366599999999998</v>
          </cell>
          <cell r="F904">
            <v>0.32811800000000002</v>
          </cell>
          <cell r="G904">
            <v>-3.5965400000000002E-2</v>
          </cell>
        </row>
        <row r="905">
          <cell r="B905">
            <v>36260</v>
          </cell>
          <cell r="C905">
            <v>344.46</v>
          </cell>
          <cell r="D905">
            <v>9010.11</v>
          </cell>
          <cell r="E905">
            <v>0.66366599999999998</v>
          </cell>
          <cell r="F905">
            <v>0.32811800000000002</v>
          </cell>
          <cell r="G905">
            <v>-3.5965400000000002E-2</v>
          </cell>
        </row>
        <row r="906">
          <cell r="B906">
            <v>36261</v>
          </cell>
          <cell r="C906">
            <v>344.46</v>
          </cell>
          <cell r="D906">
            <v>9010.11</v>
          </cell>
          <cell r="E906">
            <v>0.66366599999999998</v>
          </cell>
          <cell r="F906">
            <v>0.32811800000000002</v>
          </cell>
          <cell r="G906">
            <v>-3.5965400000000002E-2</v>
          </cell>
        </row>
        <row r="907">
          <cell r="B907">
            <v>36262</v>
          </cell>
          <cell r="C907">
            <v>344.46</v>
          </cell>
          <cell r="D907">
            <v>9010.11</v>
          </cell>
          <cell r="E907">
            <v>0.66366599999999998</v>
          </cell>
          <cell r="F907">
            <v>0.32811800000000002</v>
          </cell>
          <cell r="G907">
            <v>-3.5965400000000002E-2</v>
          </cell>
        </row>
        <row r="908">
          <cell r="B908">
            <v>36263</v>
          </cell>
          <cell r="C908">
            <v>344.46</v>
          </cell>
          <cell r="D908">
            <v>9010.11</v>
          </cell>
          <cell r="E908">
            <v>0.66366599999999998</v>
          </cell>
          <cell r="F908">
            <v>0.32811800000000002</v>
          </cell>
          <cell r="G908">
            <v>-3.5965400000000002E-2</v>
          </cell>
        </row>
        <row r="909">
          <cell r="B909">
            <v>36264</v>
          </cell>
          <cell r="C909">
            <v>344.46</v>
          </cell>
          <cell r="D909">
            <v>9010.11</v>
          </cell>
          <cell r="E909">
            <v>0.66366599999999998</v>
          </cell>
          <cell r="F909">
            <v>0.32811800000000002</v>
          </cell>
          <cell r="G909">
            <v>-3.5965400000000002E-2</v>
          </cell>
        </row>
        <row r="910">
          <cell r="B910">
            <v>36265</v>
          </cell>
          <cell r="C910">
            <v>344.46</v>
          </cell>
          <cell r="D910">
            <v>9010.11</v>
          </cell>
          <cell r="E910">
            <v>0.66366599999999998</v>
          </cell>
          <cell r="F910">
            <v>0.32811800000000002</v>
          </cell>
          <cell r="G910">
            <v>-3.5965400000000002E-2</v>
          </cell>
        </row>
        <row r="911">
          <cell r="B911">
            <v>36266</v>
          </cell>
          <cell r="C911">
            <v>344.46</v>
          </cell>
          <cell r="D911">
            <v>9010.11</v>
          </cell>
          <cell r="E911">
            <v>0.66366599999999998</v>
          </cell>
          <cell r="F911">
            <v>0.32811800000000002</v>
          </cell>
          <cell r="G911">
            <v>-3.5965400000000002E-2</v>
          </cell>
        </row>
        <row r="912">
          <cell r="B912">
            <v>36267</v>
          </cell>
          <cell r="C912">
            <v>344.46</v>
          </cell>
          <cell r="D912">
            <v>9010.11</v>
          </cell>
          <cell r="E912">
            <v>0.66366599999999998</v>
          </cell>
          <cell r="F912">
            <v>0.32811800000000002</v>
          </cell>
          <cell r="G912">
            <v>-3.5965400000000002E-2</v>
          </cell>
        </row>
        <row r="913">
          <cell r="B913">
            <v>36268</v>
          </cell>
          <cell r="C913">
            <v>344.46</v>
          </cell>
          <cell r="D913">
            <v>9010.11</v>
          </cell>
          <cell r="E913">
            <v>0.66366599999999998</v>
          </cell>
          <cell r="F913">
            <v>0.32811800000000002</v>
          </cell>
          <cell r="G913">
            <v>-3.5965400000000002E-2</v>
          </cell>
        </row>
        <row r="914">
          <cell r="B914">
            <v>36269</v>
          </cell>
          <cell r="C914">
            <v>344.46</v>
          </cell>
          <cell r="D914">
            <v>9010.11</v>
          </cell>
          <cell r="E914">
            <v>0.66366599999999998</v>
          </cell>
          <cell r="F914">
            <v>0.32811800000000002</v>
          </cell>
          <cell r="G914">
            <v>-3.5965400000000002E-2</v>
          </cell>
        </row>
        <row r="915">
          <cell r="B915">
            <v>36270</v>
          </cell>
          <cell r="C915">
            <v>344.46</v>
          </cell>
          <cell r="D915">
            <v>9010.11</v>
          </cell>
          <cell r="E915">
            <v>0.66366599999999998</v>
          </cell>
          <cell r="F915">
            <v>0.32811800000000002</v>
          </cell>
          <cell r="G915">
            <v>-3.5965400000000002E-2</v>
          </cell>
        </row>
        <row r="916">
          <cell r="B916">
            <v>36271</v>
          </cell>
          <cell r="C916">
            <v>344.46</v>
          </cell>
          <cell r="D916">
            <v>9010.11</v>
          </cell>
          <cell r="E916">
            <v>0.66366599999999998</v>
          </cell>
          <cell r="F916">
            <v>0.32811800000000002</v>
          </cell>
          <cell r="G916">
            <v>-3.5965400000000002E-2</v>
          </cell>
        </row>
        <row r="917">
          <cell r="B917">
            <v>36272</v>
          </cell>
          <cell r="C917">
            <v>344.46</v>
          </cell>
          <cell r="D917">
            <v>9010.11</v>
          </cell>
          <cell r="E917">
            <v>0.66366599999999998</v>
          </cell>
          <cell r="F917">
            <v>0.32811800000000002</v>
          </cell>
          <cell r="G917">
            <v>-3.5965400000000002E-2</v>
          </cell>
        </row>
        <row r="918">
          <cell r="B918">
            <v>36273</v>
          </cell>
          <cell r="C918">
            <v>344.46</v>
          </cell>
          <cell r="D918">
            <v>9010.11</v>
          </cell>
          <cell r="E918">
            <v>0.66366599999999998</v>
          </cell>
          <cell r="F918">
            <v>0.32811800000000002</v>
          </cell>
          <cell r="G918">
            <v>-3.5965400000000002E-2</v>
          </cell>
        </row>
        <row r="919">
          <cell r="B919">
            <v>36274</v>
          </cell>
          <cell r="C919">
            <v>344.46</v>
          </cell>
          <cell r="D919">
            <v>9010.11</v>
          </cell>
          <cell r="E919">
            <v>0.66366599999999998</v>
          </cell>
          <cell r="F919">
            <v>0.32811800000000002</v>
          </cell>
          <cell r="G919">
            <v>-3.5965400000000002E-2</v>
          </cell>
        </row>
        <row r="920">
          <cell r="B920">
            <v>36275</v>
          </cell>
          <cell r="C920">
            <v>344.46</v>
          </cell>
          <cell r="D920">
            <v>9010.11</v>
          </cell>
          <cell r="E920">
            <v>0.66366599999999998</v>
          </cell>
          <cell r="F920">
            <v>0.32811800000000002</v>
          </cell>
          <cell r="G920">
            <v>-3.5965400000000002E-2</v>
          </cell>
        </row>
        <row r="921">
          <cell r="B921">
            <v>36276</v>
          </cell>
          <cell r="C921">
            <v>344.46</v>
          </cell>
          <cell r="D921">
            <v>9010.11</v>
          </cell>
          <cell r="E921">
            <v>0.66366599999999998</v>
          </cell>
          <cell r="F921">
            <v>0.32811800000000002</v>
          </cell>
          <cell r="G921">
            <v>-3.5965400000000002E-2</v>
          </cell>
        </row>
        <row r="922">
          <cell r="B922">
            <v>36277</v>
          </cell>
          <cell r="C922">
            <v>344.46</v>
          </cell>
          <cell r="D922">
            <v>9010.11</v>
          </cell>
          <cell r="E922">
            <v>0.66366599999999998</v>
          </cell>
          <cell r="F922">
            <v>0.32811800000000002</v>
          </cell>
          <cell r="G922">
            <v>-3.5965400000000002E-2</v>
          </cell>
        </row>
        <row r="923">
          <cell r="B923">
            <v>36278</v>
          </cell>
          <cell r="C923">
            <v>344.46</v>
          </cell>
          <cell r="D923">
            <v>9010.11</v>
          </cell>
          <cell r="E923">
            <v>0.66366599999999998</v>
          </cell>
          <cell r="F923">
            <v>0.32811800000000002</v>
          </cell>
          <cell r="G923">
            <v>-3.5965400000000002E-2</v>
          </cell>
        </row>
        <row r="924">
          <cell r="B924">
            <v>36279</v>
          </cell>
          <cell r="C924">
            <v>344.46</v>
          </cell>
          <cell r="D924">
            <v>9010.11</v>
          </cell>
          <cell r="E924">
            <v>0.66366599999999998</v>
          </cell>
          <cell r="F924">
            <v>0.32811800000000002</v>
          </cell>
          <cell r="G924">
            <v>-3.5965400000000002E-2</v>
          </cell>
        </row>
        <row r="925">
          <cell r="B925">
            <v>36280</v>
          </cell>
          <cell r="C925">
            <v>344.46</v>
          </cell>
          <cell r="D925">
            <v>9010.11</v>
          </cell>
          <cell r="E925">
            <v>0.66366599999999998</v>
          </cell>
          <cell r="F925">
            <v>0.32811800000000002</v>
          </cell>
          <cell r="G925">
            <v>-3.5965400000000002E-2</v>
          </cell>
        </row>
        <row r="926">
          <cell r="B926">
            <v>36281</v>
          </cell>
          <cell r="C926">
            <v>359.78</v>
          </cell>
          <cell r="D926">
            <v>9318.52</v>
          </cell>
          <cell r="E926">
            <v>0.68013999999999997</v>
          </cell>
          <cell r="F926">
            <v>0.32811800000000002</v>
          </cell>
          <cell r="G926">
            <v>-3.5965400000000002E-2</v>
          </cell>
        </row>
        <row r="927">
          <cell r="B927">
            <v>36282</v>
          </cell>
          <cell r="C927">
            <v>359.78</v>
          </cell>
          <cell r="D927">
            <v>9318.52</v>
          </cell>
          <cell r="E927">
            <v>0.68013999999999997</v>
          </cell>
          <cell r="F927">
            <v>0.32811800000000002</v>
          </cell>
          <cell r="G927">
            <v>-3.5965400000000002E-2</v>
          </cell>
        </row>
        <row r="928">
          <cell r="B928">
            <v>36283</v>
          </cell>
          <cell r="C928">
            <v>359.78</v>
          </cell>
          <cell r="D928">
            <v>9318.52</v>
          </cell>
          <cell r="E928">
            <v>0.68013999999999997</v>
          </cell>
          <cell r="F928">
            <v>0.32811800000000002</v>
          </cell>
          <cell r="G928">
            <v>-3.5965400000000002E-2</v>
          </cell>
        </row>
        <row r="929">
          <cell r="B929">
            <v>36284</v>
          </cell>
          <cell r="C929">
            <v>359.78</v>
          </cell>
          <cell r="D929">
            <v>9318.52</v>
          </cell>
          <cell r="E929">
            <v>0.68013999999999997</v>
          </cell>
          <cell r="F929">
            <v>0.32811800000000002</v>
          </cell>
          <cell r="G929">
            <v>-3.5965400000000002E-2</v>
          </cell>
        </row>
        <row r="930">
          <cell r="B930">
            <v>36285</v>
          </cell>
          <cell r="C930">
            <v>359.78</v>
          </cell>
          <cell r="D930">
            <v>9318.52</v>
          </cell>
          <cell r="E930">
            <v>0.68013999999999997</v>
          </cell>
          <cell r="F930">
            <v>0.32811800000000002</v>
          </cell>
          <cell r="G930">
            <v>-3.5965400000000002E-2</v>
          </cell>
        </row>
        <row r="931">
          <cell r="B931">
            <v>36286</v>
          </cell>
          <cell r="C931">
            <v>359.78</v>
          </cell>
          <cell r="D931">
            <v>9318.52</v>
          </cell>
          <cell r="E931">
            <v>0.68013999999999997</v>
          </cell>
          <cell r="F931">
            <v>0.32811800000000002</v>
          </cell>
          <cell r="G931">
            <v>-3.5965400000000002E-2</v>
          </cell>
        </row>
        <row r="932">
          <cell r="B932">
            <v>36287</v>
          </cell>
          <cell r="C932">
            <v>359.78</v>
          </cell>
          <cell r="D932">
            <v>9318.52</v>
          </cell>
          <cell r="E932">
            <v>0.68013999999999997</v>
          </cell>
          <cell r="F932">
            <v>0.32811800000000002</v>
          </cell>
          <cell r="G932">
            <v>-3.5965400000000002E-2</v>
          </cell>
        </row>
        <row r="933">
          <cell r="B933">
            <v>36288</v>
          </cell>
          <cell r="C933">
            <v>359.78</v>
          </cell>
          <cell r="D933">
            <v>9318.52</v>
          </cell>
          <cell r="E933">
            <v>0.68013999999999997</v>
          </cell>
          <cell r="F933">
            <v>0.32811800000000002</v>
          </cell>
          <cell r="G933">
            <v>-3.5965400000000002E-2</v>
          </cell>
        </row>
        <row r="934">
          <cell r="B934">
            <v>36289</v>
          </cell>
          <cell r="C934">
            <v>359.78</v>
          </cell>
          <cell r="D934">
            <v>9318.52</v>
          </cell>
          <cell r="E934">
            <v>0.68013999999999997</v>
          </cell>
          <cell r="F934">
            <v>0.32811800000000002</v>
          </cell>
          <cell r="G934">
            <v>-3.5965400000000002E-2</v>
          </cell>
        </row>
        <row r="935">
          <cell r="B935">
            <v>36290</v>
          </cell>
          <cell r="C935">
            <v>359.78</v>
          </cell>
          <cell r="D935">
            <v>9318.52</v>
          </cell>
          <cell r="E935">
            <v>0.68013999999999997</v>
          </cell>
          <cell r="F935">
            <v>0.32811800000000002</v>
          </cell>
          <cell r="G935">
            <v>-3.5965400000000002E-2</v>
          </cell>
        </row>
        <row r="936">
          <cell r="B936">
            <v>36291</v>
          </cell>
          <cell r="C936">
            <v>359.78</v>
          </cell>
          <cell r="D936">
            <v>9318.52</v>
          </cell>
          <cell r="E936">
            <v>0.68013999999999997</v>
          </cell>
          <cell r="F936">
            <v>0.32811800000000002</v>
          </cell>
          <cell r="G936">
            <v>-3.5965400000000002E-2</v>
          </cell>
        </row>
        <row r="937">
          <cell r="B937">
            <v>36292</v>
          </cell>
          <cell r="C937">
            <v>359.78</v>
          </cell>
          <cell r="D937">
            <v>9318.52</v>
          </cell>
          <cell r="E937">
            <v>0.68013999999999997</v>
          </cell>
          <cell r="F937">
            <v>0.32811800000000002</v>
          </cell>
          <cell r="G937">
            <v>-3.5965400000000002E-2</v>
          </cell>
        </row>
        <row r="938">
          <cell r="B938">
            <v>36293</v>
          </cell>
          <cell r="C938">
            <v>359.78</v>
          </cell>
          <cell r="D938">
            <v>9318.52</v>
          </cell>
          <cell r="E938">
            <v>0.68013999999999997</v>
          </cell>
          <cell r="F938">
            <v>0.32811800000000002</v>
          </cell>
          <cell r="G938">
            <v>-3.5965400000000002E-2</v>
          </cell>
        </row>
        <row r="939">
          <cell r="B939">
            <v>36294</v>
          </cell>
          <cell r="C939">
            <v>359.78</v>
          </cell>
          <cell r="D939">
            <v>9318.52</v>
          </cell>
          <cell r="E939">
            <v>0.68013999999999997</v>
          </cell>
          <cell r="F939">
            <v>0.32811800000000002</v>
          </cell>
          <cell r="G939">
            <v>-3.5965400000000002E-2</v>
          </cell>
        </row>
        <row r="940">
          <cell r="B940">
            <v>36295</v>
          </cell>
          <cell r="C940">
            <v>359.78</v>
          </cell>
          <cell r="D940">
            <v>9318.52</v>
          </cell>
          <cell r="E940">
            <v>0.68013999999999997</v>
          </cell>
          <cell r="F940">
            <v>0.32811800000000002</v>
          </cell>
          <cell r="G940">
            <v>-3.5965400000000002E-2</v>
          </cell>
        </row>
        <row r="941">
          <cell r="B941">
            <v>36296</v>
          </cell>
          <cell r="C941">
            <v>359.78</v>
          </cell>
          <cell r="D941">
            <v>9318.52</v>
          </cell>
          <cell r="E941">
            <v>0.68013999999999997</v>
          </cell>
          <cell r="F941">
            <v>0.32811800000000002</v>
          </cell>
          <cell r="G941">
            <v>-3.5965400000000002E-2</v>
          </cell>
        </row>
        <row r="942">
          <cell r="B942">
            <v>36297</v>
          </cell>
          <cell r="C942">
            <v>359.78</v>
          </cell>
          <cell r="D942">
            <v>9318.52</v>
          </cell>
          <cell r="E942">
            <v>0.68013999999999997</v>
          </cell>
          <cell r="F942">
            <v>0.32811800000000002</v>
          </cell>
          <cell r="G942">
            <v>-3.5965400000000002E-2</v>
          </cell>
        </row>
        <row r="943">
          <cell r="B943">
            <v>36298</v>
          </cell>
          <cell r="C943">
            <v>359.78</v>
          </cell>
          <cell r="D943">
            <v>9318.52</v>
          </cell>
          <cell r="E943">
            <v>0.68013999999999997</v>
          </cell>
          <cell r="F943">
            <v>0.32811800000000002</v>
          </cell>
          <cell r="G943">
            <v>-3.5965400000000002E-2</v>
          </cell>
        </row>
        <row r="944">
          <cell r="B944">
            <v>36299</v>
          </cell>
          <cell r="C944">
            <v>359.78</v>
          </cell>
          <cell r="D944">
            <v>9318.52</v>
          </cell>
          <cell r="E944">
            <v>0.68013999999999997</v>
          </cell>
          <cell r="F944">
            <v>0.32811800000000002</v>
          </cell>
          <cell r="G944">
            <v>-3.5965400000000002E-2</v>
          </cell>
        </row>
        <row r="945">
          <cell r="B945">
            <v>36300</v>
          </cell>
          <cell r="C945">
            <v>359.78</v>
          </cell>
          <cell r="D945">
            <v>9318.52</v>
          </cell>
          <cell r="E945">
            <v>0.68013999999999997</v>
          </cell>
          <cell r="F945">
            <v>0.32811800000000002</v>
          </cell>
          <cell r="G945">
            <v>-3.5965400000000002E-2</v>
          </cell>
        </row>
        <row r="946">
          <cell r="B946">
            <v>36301</v>
          </cell>
          <cell r="C946">
            <v>359.78</v>
          </cell>
          <cell r="D946">
            <v>9318.52</v>
          </cell>
          <cell r="E946">
            <v>0.68013999999999997</v>
          </cell>
          <cell r="F946">
            <v>0.32811800000000002</v>
          </cell>
          <cell r="G946">
            <v>-3.5965400000000002E-2</v>
          </cell>
        </row>
        <row r="947">
          <cell r="B947">
            <v>36302</v>
          </cell>
          <cell r="C947">
            <v>359.78</v>
          </cell>
          <cell r="D947">
            <v>9318.52</v>
          </cell>
          <cell r="E947">
            <v>0.68013999999999997</v>
          </cell>
          <cell r="F947">
            <v>0.32811800000000002</v>
          </cell>
          <cell r="G947">
            <v>-3.5965400000000002E-2</v>
          </cell>
        </row>
        <row r="948">
          <cell r="B948">
            <v>36303</v>
          </cell>
          <cell r="C948">
            <v>359.78</v>
          </cell>
          <cell r="D948">
            <v>9318.52</v>
          </cell>
          <cell r="E948">
            <v>0.68013999999999997</v>
          </cell>
          <cell r="F948">
            <v>0.32811800000000002</v>
          </cell>
          <cell r="G948">
            <v>-3.5965400000000002E-2</v>
          </cell>
        </row>
        <row r="949">
          <cell r="B949">
            <v>36304</v>
          </cell>
          <cell r="C949">
            <v>359.78</v>
          </cell>
          <cell r="D949">
            <v>9318.52</v>
          </cell>
          <cell r="E949">
            <v>0.68013999999999997</v>
          </cell>
          <cell r="F949">
            <v>0.32811800000000002</v>
          </cell>
          <cell r="G949">
            <v>-3.5965400000000002E-2</v>
          </cell>
        </row>
        <row r="950">
          <cell r="B950">
            <v>36305</v>
          </cell>
          <cell r="C950">
            <v>359.78</v>
          </cell>
          <cell r="D950">
            <v>9318.52</v>
          </cell>
          <cell r="E950">
            <v>0.68013999999999997</v>
          </cell>
          <cell r="F950">
            <v>0.32811800000000002</v>
          </cell>
          <cell r="G950">
            <v>-3.5965400000000002E-2</v>
          </cell>
        </row>
        <row r="951">
          <cell r="B951">
            <v>36306</v>
          </cell>
          <cell r="C951">
            <v>359.78</v>
          </cell>
          <cell r="D951">
            <v>9318.52</v>
          </cell>
          <cell r="E951">
            <v>0.68013999999999997</v>
          </cell>
          <cell r="F951">
            <v>0.32811800000000002</v>
          </cell>
          <cell r="G951">
            <v>-3.5965400000000002E-2</v>
          </cell>
        </row>
        <row r="952">
          <cell r="B952">
            <v>36307</v>
          </cell>
          <cell r="C952">
            <v>359.78</v>
          </cell>
          <cell r="D952">
            <v>9318.52</v>
          </cell>
          <cell r="E952">
            <v>0.68013999999999997</v>
          </cell>
          <cell r="F952">
            <v>0.32811800000000002</v>
          </cell>
          <cell r="G952">
            <v>-3.5965400000000002E-2</v>
          </cell>
        </row>
        <row r="953">
          <cell r="B953">
            <v>36308</v>
          </cell>
          <cell r="C953">
            <v>359.78</v>
          </cell>
          <cell r="D953">
            <v>9318.52</v>
          </cell>
          <cell r="E953">
            <v>0.68013999999999997</v>
          </cell>
          <cell r="F953">
            <v>0.32811800000000002</v>
          </cell>
          <cell r="G953">
            <v>-3.5965400000000002E-2</v>
          </cell>
        </row>
        <row r="954">
          <cell r="B954">
            <v>36309</v>
          </cell>
          <cell r="C954">
            <v>359.78</v>
          </cell>
          <cell r="D954">
            <v>9318.52</v>
          </cell>
          <cell r="E954">
            <v>0.68013999999999997</v>
          </cell>
          <cell r="F954">
            <v>0.32811800000000002</v>
          </cell>
          <cell r="G954">
            <v>-3.5965400000000002E-2</v>
          </cell>
        </row>
        <row r="955">
          <cell r="B955">
            <v>36310</v>
          </cell>
          <cell r="C955">
            <v>359.78</v>
          </cell>
          <cell r="D955">
            <v>9318.52</v>
          </cell>
          <cell r="E955">
            <v>0.68013999999999997</v>
          </cell>
          <cell r="F955">
            <v>0.32811800000000002</v>
          </cell>
          <cell r="G955">
            <v>-3.5965400000000002E-2</v>
          </cell>
        </row>
        <row r="956">
          <cell r="B956">
            <v>36311</v>
          </cell>
          <cell r="C956">
            <v>359.78</v>
          </cell>
          <cell r="D956">
            <v>9318.52</v>
          </cell>
          <cell r="E956">
            <v>0.68013999999999997</v>
          </cell>
          <cell r="F956">
            <v>0.32811800000000002</v>
          </cell>
          <cell r="G956">
            <v>-3.5965400000000002E-2</v>
          </cell>
        </row>
        <row r="957">
          <cell r="B957">
            <v>36312</v>
          </cell>
          <cell r="C957">
            <v>375.78</v>
          </cell>
          <cell r="D957">
            <v>11157.8</v>
          </cell>
          <cell r="E957">
            <v>0.46557999999999999</v>
          </cell>
          <cell r="F957">
            <v>0.32811800000000002</v>
          </cell>
          <cell r="G957">
            <v>-3.5965400000000002E-2</v>
          </cell>
        </row>
        <row r="958">
          <cell r="B958">
            <v>36313</v>
          </cell>
          <cell r="C958">
            <v>375.78</v>
          </cell>
          <cell r="D958">
            <v>11157.8</v>
          </cell>
          <cell r="E958">
            <v>0.46557999999999999</v>
          </cell>
          <cell r="F958">
            <v>0.32811800000000002</v>
          </cell>
          <cell r="G958">
            <v>-3.5965400000000002E-2</v>
          </cell>
        </row>
        <row r="959">
          <cell r="B959">
            <v>36314</v>
          </cell>
          <cell r="C959">
            <v>375.78</v>
          </cell>
          <cell r="D959">
            <v>11157.8</v>
          </cell>
          <cell r="E959">
            <v>0.46557999999999999</v>
          </cell>
          <cell r="F959">
            <v>0.32811800000000002</v>
          </cell>
          <cell r="G959">
            <v>-3.5965400000000002E-2</v>
          </cell>
        </row>
        <row r="960">
          <cell r="B960">
            <v>36315</v>
          </cell>
          <cell r="C960">
            <v>375.78</v>
          </cell>
          <cell r="D960">
            <v>11157.8</v>
          </cell>
          <cell r="E960">
            <v>0.46557999999999999</v>
          </cell>
          <cell r="F960">
            <v>0.32811800000000002</v>
          </cell>
          <cell r="G960">
            <v>-3.5965400000000002E-2</v>
          </cell>
        </row>
        <row r="961">
          <cell r="B961">
            <v>36316</v>
          </cell>
          <cell r="C961">
            <v>375.78</v>
          </cell>
          <cell r="D961">
            <v>11157.8</v>
          </cell>
          <cell r="E961">
            <v>0.46557999999999999</v>
          </cell>
          <cell r="F961">
            <v>0.32811800000000002</v>
          </cell>
          <cell r="G961">
            <v>-3.5965400000000002E-2</v>
          </cell>
        </row>
        <row r="962">
          <cell r="B962">
            <v>36317</v>
          </cell>
          <cell r="C962">
            <v>375.78</v>
          </cell>
          <cell r="D962">
            <v>11157.8</v>
          </cell>
          <cell r="E962">
            <v>0.46557999999999999</v>
          </cell>
          <cell r="F962">
            <v>0.32811800000000002</v>
          </cell>
          <cell r="G962">
            <v>-3.5965400000000002E-2</v>
          </cell>
        </row>
        <row r="963">
          <cell r="B963">
            <v>36318</v>
          </cell>
          <cell r="C963">
            <v>375.78</v>
          </cell>
          <cell r="D963">
            <v>11157.8</v>
          </cell>
          <cell r="E963">
            <v>0.46557999999999999</v>
          </cell>
          <cell r="F963">
            <v>0.32811800000000002</v>
          </cell>
          <cell r="G963">
            <v>-3.5965400000000002E-2</v>
          </cell>
        </row>
        <row r="964">
          <cell r="B964">
            <v>36319</v>
          </cell>
          <cell r="C964">
            <v>375.78</v>
          </cell>
          <cell r="D964">
            <v>11157.8</v>
          </cell>
          <cell r="E964">
            <v>0.46557999999999999</v>
          </cell>
          <cell r="F964">
            <v>0.32811800000000002</v>
          </cell>
          <cell r="G964">
            <v>-3.5965400000000002E-2</v>
          </cell>
        </row>
        <row r="965">
          <cell r="B965">
            <v>36320</v>
          </cell>
          <cell r="C965">
            <v>375.78</v>
          </cell>
          <cell r="D965">
            <v>11157.8</v>
          </cell>
          <cell r="E965">
            <v>0.46557999999999999</v>
          </cell>
          <cell r="F965">
            <v>0.32811800000000002</v>
          </cell>
          <cell r="G965">
            <v>-3.5965400000000002E-2</v>
          </cell>
        </row>
        <row r="966">
          <cell r="B966">
            <v>36321</v>
          </cell>
          <cell r="C966">
            <v>375.78</v>
          </cell>
          <cell r="D966">
            <v>11157.8</v>
          </cell>
          <cell r="E966">
            <v>0.46557999999999999</v>
          </cell>
          <cell r="F966">
            <v>0.32811800000000002</v>
          </cell>
          <cell r="G966">
            <v>-3.5965400000000002E-2</v>
          </cell>
        </row>
        <row r="967">
          <cell r="B967">
            <v>36322</v>
          </cell>
          <cell r="C967">
            <v>375.78</v>
          </cell>
          <cell r="D967">
            <v>11157.8</v>
          </cell>
          <cell r="E967">
            <v>0.46557999999999999</v>
          </cell>
          <cell r="F967">
            <v>0.32811800000000002</v>
          </cell>
          <cell r="G967">
            <v>-3.5965400000000002E-2</v>
          </cell>
        </row>
        <row r="968">
          <cell r="B968">
            <v>36323</v>
          </cell>
          <cell r="C968">
            <v>375.78</v>
          </cell>
          <cell r="D968">
            <v>11157.8</v>
          </cell>
          <cell r="E968">
            <v>0.46557999999999999</v>
          </cell>
          <cell r="F968">
            <v>0.32811800000000002</v>
          </cell>
          <cell r="G968">
            <v>-3.5965400000000002E-2</v>
          </cell>
        </row>
        <row r="969">
          <cell r="B969">
            <v>36324</v>
          </cell>
          <cell r="C969">
            <v>375.78</v>
          </cell>
          <cell r="D969">
            <v>11157.8</v>
          </cell>
          <cell r="E969">
            <v>0.46557999999999999</v>
          </cell>
          <cell r="F969">
            <v>0.32811800000000002</v>
          </cell>
          <cell r="G969">
            <v>-3.5965400000000002E-2</v>
          </cell>
        </row>
        <row r="970">
          <cell r="B970">
            <v>36325</v>
          </cell>
          <cell r="C970">
            <v>375.78</v>
          </cell>
          <cell r="D970">
            <v>11157.8</v>
          </cell>
          <cell r="E970">
            <v>0.46557999999999999</v>
          </cell>
          <cell r="F970">
            <v>0.32811800000000002</v>
          </cell>
          <cell r="G970">
            <v>-3.5965400000000002E-2</v>
          </cell>
        </row>
        <row r="971">
          <cell r="B971">
            <v>36326</v>
          </cell>
          <cell r="C971">
            <v>375.78</v>
          </cell>
          <cell r="D971">
            <v>11157.8</v>
          </cell>
          <cell r="E971">
            <v>0.46557999999999999</v>
          </cell>
          <cell r="F971">
            <v>0.32811800000000002</v>
          </cell>
          <cell r="G971">
            <v>-3.5965400000000002E-2</v>
          </cell>
        </row>
        <row r="972">
          <cell r="B972">
            <v>36327</v>
          </cell>
          <cell r="C972">
            <v>375.78</v>
          </cell>
          <cell r="D972">
            <v>11157.8</v>
          </cell>
          <cell r="E972">
            <v>0.46557999999999999</v>
          </cell>
          <cell r="F972">
            <v>0.32811800000000002</v>
          </cell>
          <cell r="G972">
            <v>-3.5965400000000002E-2</v>
          </cell>
        </row>
        <row r="973">
          <cell r="B973">
            <v>36328</v>
          </cell>
          <cell r="C973">
            <v>375.78</v>
          </cell>
          <cell r="D973">
            <v>11157.8</v>
          </cell>
          <cell r="E973">
            <v>0.46557999999999999</v>
          </cell>
          <cell r="F973">
            <v>0.32811800000000002</v>
          </cell>
          <cell r="G973">
            <v>-3.5965400000000002E-2</v>
          </cell>
        </row>
        <row r="974">
          <cell r="B974">
            <v>36329</v>
          </cell>
          <cell r="C974">
            <v>375.78</v>
          </cell>
          <cell r="D974">
            <v>11157.8</v>
          </cell>
          <cell r="E974">
            <v>0.46557999999999999</v>
          </cell>
          <cell r="F974">
            <v>0.32811800000000002</v>
          </cell>
          <cell r="G974">
            <v>-3.5965400000000002E-2</v>
          </cell>
        </row>
        <row r="975">
          <cell r="B975">
            <v>36330</v>
          </cell>
          <cell r="C975">
            <v>375.78</v>
          </cell>
          <cell r="D975">
            <v>11157.8</v>
          </cell>
          <cell r="E975">
            <v>0.46557999999999999</v>
          </cell>
          <cell r="F975">
            <v>0.32811800000000002</v>
          </cell>
          <cell r="G975">
            <v>-3.5965400000000002E-2</v>
          </cell>
        </row>
        <row r="976">
          <cell r="B976">
            <v>36331</v>
          </cell>
          <cell r="C976">
            <v>375.78</v>
          </cell>
          <cell r="D976">
            <v>11157.8</v>
          </cell>
          <cell r="E976">
            <v>0.46557999999999999</v>
          </cell>
          <cell r="F976">
            <v>0.32811800000000002</v>
          </cell>
          <cell r="G976">
            <v>-3.5965400000000002E-2</v>
          </cell>
        </row>
        <row r="977">
          <cell r="B977">
            <v>36332</v>
          </cell>
          <cell r="C977">
            <v>375.78</v>
          </cell>
          <cell r="D977">
            <v>11157.8</v>
          </cell>
          <cell r="E977">
            <v>0.46557999999999999</v>
          </cell>
          <cell r="F977">
            <v>0.32811800000000002</v>
          </cell>
          <cell r="G977">
            <v>-3.5965400000000002E-2</v>
          </cell>
        </row>
        <row r="978">
          <cell r="B978">
            <v>36333</v>
          </cell>
          <cell r="C978">
            <v>375.78</v>
          </cell>
          <cell r="D978">
            <v>11157.8</v>
          </cell>
          <cell r="E978">
            <v>0.46557999999999999</v>
          </cell>
          <cell r="F978">
            <v>0.32811800000000002</v>
          </cell>
          <cell r="G978">
            <v>-3.5965400000000002E-2</v>
          </cell>
        </row>
        <row r="979">
          <cell r="B979">
            <v>36334</v>
          </cell>
          <cell r="C979">
            <v>375.78</v>
          </cell>
          <cell r="D979">
            <v>11157.8</v>
          </cell>
          <cell r="E979">
            <v>0.46557999999999999</v>
          </cell>
          <cell r="F979">
            <v>0.32811800000000002</v>
          </cell>
          <cell r="G979">
            <v>-3.5965400000000002E-2</v>
          </cell>
        </row>
        <row r="980">
          <cell r="B980">
            <v>36335</v>
          </cell>
          <cell r="C980">
            <v>375.78</v>
          </cell>
          <cell r="D980">
            <v>11157.8</v>
          </cell>
          <cell r="E980">
            <v>0.46557999999999999</v>
          </cell>
          <cell r="F980">
            <v>0.32811800000000002</v>
          </cell>
          <cell r="G980">
            <v>-3.5965400000000002E-2</v>
          </cell>
        </row>
        <row r="981">
          <cell r="B981">
            <v>36336</v>
          </cell>
          <cell r="C981">
            <v>375.78</v>
          </cell>
          <cell r="D981">
            <v>11157.8</v>
          </cell>
          <cell r="E981">
            <v>0.46557999999999999</v>
          </cell>
          <cell r="F981">
            <v>0.32811800000000002</v>
          </cell>
          <cell r="G981">
            <v>-3.5965400000000002E-2</v>
          </cell>
        </row>
        <row r="982">
          <cell r="B982">
            <v>36337</v>
          </cell>
          <cell r="C982">
            <v>375.78</v>
          </cell>
          <cell r="D982">
            <v>11157.8</v>
          </cell>
          <cell r="E982">
            <v>0.46557999999999999</v>
          </cell>
          <cell r="F982">
            <v>0.32811800000000002</v>
          </cell>
          <cell r="G982">
            <v>-3.5965400000000002E-2</v>
          </cell>
        </row>
        <row r="983">
          <cell r="B983">
            <v>36338</v>
          </cell>
          <cell r="C983">
            <v>375.78</v>
          </cell>
          <cell r="D983">
            <v>11157.8</v>
          </cell>
          <cell r="E983">
            <v>0.46557999999999999</v>
          </cell>
          <cell r="F983">
            <v>0.32811800000000002</v>
          </cell>
          <cell r="G983">
            <v>-3.5965400000000002E-2</v>
          </cell>
        </row>
        <row r="984">
          <cell r="B984">
            <v>36339</v>
          </cell>
          <cell r="C984">
            <v>375.78</v>
          </cell>
          <cell r="D984">
            <v>11157.8</v>
          </cell>
          <cell r="E984">
            <v>0.46557999999999999</v>
          </cell>
          <cell r="F984">
            <v>0.32811800000000002</v>
          </cell>
          <cell r="G984">
            <v>-3.5965400000000002E-2</v>
          </cell>
        </row>
        <row r="985">
          <cell r="B985">
            <v>36340</v>
          </cell>
          <cell r="C985">
            <v>375.78</v>
          </cell>
          <cell r="D985">
            <v>11157.8</v>
          </cell>
          <cell r="E985">
            <v>0.46557999999999999</v>
          </cell>
          <cell r="F985">
            <v>0.32811800000000002</v>
          </cell>
          <cell r="G985">
            <v>-3.5965400000000002E-2</v>
          </cell>
        </row>
        <row r="986">
          <cell r="B986">
            <v>36341</v>
          </cell>
          <cell r="C986">
            <v>375.78</v>
          </cell>
          <cell r="D986">
            <v>11157.8</v>
          </cell>
          <cell r="E986">
            <v>0.46557999999999999</v>
          </cell>
          <cell r="F986">
            <v>0.32811800000000002</v>
          </cell>
          <cell r="G986">
            <v>-3.5965400000000002E-2</v>
          </cell>
        </row>
        <row r="987">
          <cell r="B987">
            <v>36342</v>
          </cell>
          <cell r="C987">
            <v>392.49</v>
          </cell>
          <cell r="D987">
            <v>11546.09</v>
          </cell>
          <cell r="E987">
            <v>0.47926999999999997</v>
          </cell>
          <cell r="F987">
            <v>0.32811800000000002</v>
          </cell>
          <cell r="G987">
            <v>-3.5965400000000002E-2</v>
          </cell>
        </row>
        <row r="988">
          <cell r="B988">
            <v>36343</v>
          </cell>
          <cell r="C988">
            <v>392.49</v>
          </cell>
          <cell r="D988">
            <v>11546.09</v>
          </cell>
          <cell r="E988">
            <v>0.47926999999999997</v>
          </cell>
          <cell r="F988">
            <v>0.32811800000000002</v>
          </cell>
          <cell r="G988">
            <v>-3.5965400000000002E-2</v>
          </cell>
        </row>
        <row r="989">
          <cell r="B989">
            <v>36344</v>
          </cell>
          <cell r="C989">
            <v>392.49</v>
          </cell>
          <cell r="D989">
            <v>11546.09</v>
          </cell>
          <cell r="E989">
            <v>0.47926999999999997</v>
          </cell>
          <cell r="F989">
            <v>0.32811800000000002</v>
          </cell>
          <cell r="G989">
            <v>-3.5965400000000002E-2</v>
          </cell>
        </row>
        <row r="990">
          <cell r="B990">
            <v>36345</v>
          </cell>
          <cell r="C990">
            <v>392.49</v>
          </cell>
          <cell r="D990">
            <v>11546.09</v>
          </cell>
          <cell r="E990">
            <v>0.47926999999999997</v>
          </cell>
          <cell r="F990">
            <v>0.32811800000000002</v>
          </cell>
          <cell r="G990">
            <v>-3.5965400000000002E-2</v>
          </cell>
        </row>
        <row r="991">
          <cell r="B991">
            <v>36346</v>
          </cell>
          <cell r="C991">
            <v>392.49</v>
          </cell>
          <cell r="D991">
            <v>11546.09</v>
          </cell>
          <cell r="E991">
            <v>0.47926999999999997</v>
          </cell>
          <cell r="F991">
            <v>0.32811800000000002</v>
          </cell>
          <cell r="G991">
            <v>-3.5965400000000002E-2</v>
          </cell>
        </row>
        <row r="992">
          <cell r="B992">
            <v>36347</v>
          </cell>
          <cell r="C992">
            <v>392.49</v>
          </cell>
          <cell r="D992">
            <v>11546.09</v>
          </cell>
          <cell r="E992">
            <v>0.47926999999999997</v>
          </cell>
          <cell r="F992">
            <v>0.32811800000000002</v>
          </cell>
          <cell r="G992">
            <v>-3.5965400000000002E-2</v>
          </cell>
        </row>
        <row r="993">
          <cell r="B993">
            <v>36348</v>
          </cell>
          <cell r="C993">
            <v>392.49</v>
          </cell>
          <cell r="D993">
            <v>11546.09</v>
          </cell>
          <cell r="E993">
            <v>0.47926999999999997</v>
          </cell>
          <cell r="F993">
            <v>0.32811800000000002</v>
          </cell>
          <cell r="G993">
            <v>-3.5965400000000002E-2</v>
          </cell>
        </row>
        <row r="994">
          <cell r="B994">
            <v>36349</v>
          </cell>
          <cell r="C994">
            <v>392.49</v>
          </cell>
          <cell r="D994">
            <v>11546.09</v>
          </cell>
          <cell r="E994">
            <v>0.47926999999999997</v>
          </cell>
          <cell r="F994">
            <v>0.32811800000000002</v>
          </cell>
          <cell r="G994">
            <v>-3.5965400000000002E-2</v>
          </cell>
        </row>
        <row r="995">
          <cell r="B995">
            <v>36350</v>
          </cell>
          <cell r="C995">
            <v>392.49</v>
          </cell>
          <cell r="D995">
            <v>11546.09</v>
          </cell>
          <cell r="E995">
            <v>0.47926999999999997</v>
          </cell>
          <cell r="F995">
            <v>0.32811800000000002</v>
          </cell>
          <cell r="G995">
            <v>-3.5965400000000002E-2</v>
          </cell>
        </row>
        <row r="996">
          <cell r="B996">
            <v>36351</v>
          </cell>
          <cell r="C996">
            <v>392.49</v>
          </cell>
          <cell r="D996">
            <v>11546.09</v>
          </cell>
          <cell r="E996">
            <v>0.47926999999999997</v>
          </cell>
          <cell r="F996">
            <v>0.32811800000000002</v>
          </cell>
          <cell r="G996">
            <v>-3.5965400000000002E-2</v>
          </cell>
        </row>
        <row r="997">
          <cell r="B997">
            <v>36352</v>
          </cell>
          <cell r="C997">
            <v>392.49</v>
          </cell>
          <cell r="D997">
            <v>11546.09</v>
          </cell>
          <cell r="E997">
            <v>0.47926999999999997</v>
          </cell>
          <cell r="F997">
            <v>0.32811800000000002</v>
          </cell>
          <cell r="G997">
            <v>-3.5965400000000002E-2</v>
          </cell>
        </row>
        <row r="998">
          <cell r="B998">
            <v>36353</v>
          </cell>
          <cell r="C998">
            <v>392.49</v>
          </cell>
          <cell r="D998">
            <v>11546.09</v>
          </cell>
          <cell r="E998">
            <v>0.47926999999999997</v>
          </cell>
          <cell r="F998">
            <v>0.32811800000000002</v>
          </cell>
          <cell r="G998">
            <v>-3.5965400000000002E-2</v>
          </cell>
        </row>
        <row r="999">
          <cell r="B999">
            <v>36354</v>
          </cell>
          <cell r="C999">
            <v>392.49</v>
          </cell>
          <cell r="D999">
            <v>11546.09</v>
          </cell>
          <cell r="E999">
            <v>0.47926999999999997</v>
          </cell>
          <cell r="F999">
            <v>0.32811800000000002</v>
          </cell>
          <cell r="G999">
            <v>-3.5965400000000002E-2</v>
          </cell>
        </row>
        <row r="1000">
          <cell r="B1000">
            <v>36355</v>
          </cell>
          <cell r="C1000">
            <v>392.49</v>
          </cell>
          <cell r="D1000">
            <v>11546.09</v>
          </cell>
          <cell r="E1000">
            <v>0.47926999999999997</v>
          </cell>
          <cell r="F1000">
            <v>0.32811800000000002</v>
          </cell>
          <cell r="G1000">
            <v>-3.5965400000000002E-2</v>
          </cell>
        </row>
        <row r="1001">
          <cell r="B1001">
            <v>36356</v>
          </cell>
          <cell r="C1001">
            <v>392.49</v>
          </cell>
          <cell r="D1001">
            <v>11546.09</v>
          </cell>
          <cell r="E1001">
            <v>0.47926999999999997</v>
          </cell>
          <cell r="F1001">
            <v>0.32811800000000002</v>
          </cell>
          <cell r="G1001">
            <v>-3.5965400000000002E-2</v>
          </cell>
        </row>
        <row r="1002">
          <cell r="B1002">
            <v>36357</v>
          </cell>
          <cell r="C1002">
            <v>392.49</v>
          </cell>
          <cell r="D1002">
            <v>11546.09</v>
          </cell>
          <cell r="E1002">
            <v>0.47926999999999997</v>
          </cell>
          <cell r="F1002">
            <v>0.32811800000000002</v>
          </cell>
          <cell r="G1002">
            <v>-3.5965400000000002E-2</v>
          </cell>
        </row>
        <row r="1003">
          <cell r="B1003">
            <v>36358</v>
          </cell>
          <cell r="C1003">
            <v>392.49</v>
          </cell>
          <cell r="D1003">
            <v>11546.09</v>
          </cell>
          <cell r="E1003">
            <v>0.47926999999999997</v>
          </cell>
          <cell r="F1003">
            <v>0.32811800000000002</v>
          </cell>
          <cell r="G1003">
            <v>-3.5965400000000002E-2</v>
          </cell>
        </row>
        <row r="1004">
          <cell r="B1004">
            <v>36359</v>
          </cell>
          <cell r="C1004">
            <v>392.49</v>
          </cell>
          <cell r="D1004">
            <v>11546.09</v>
          </cell>
          <cell r="E1004">
            <v>0.47926999999999997</v>
          </cell>
          <cell r="F1004">
            <v>0.32811800000000002</v>
          </cell>
          <cell r="G1004">
            <v>-3.5965400000000002E-2</v>
          </cell>
        </row>
        <row r="1005">
          <cell r="B1005">
            <v>36360</v>
          </cell>
          <cell r="C1005">
            <v>392.49</v>
          </cell>
          <cell r="D1005">
            <v>11546.09</v>
          </cell>
          <cell r="E1005">
            <v>0.47926999999999997</v>
          </cell>
          <cell r="F1005">
            <v>0.32811800000000002</v>
          </cell>
          <cell r="G1005">
            <v>-3.5965400000000002E-2</v>
          </cell>
        </row>
        <row r="1006">
          <cell r="B1006">
            <v>36361</v>
          </cell>
          <cell r="C1006">
            <v>392.49</v>
          </cell>
          <cell r="D1006">
            <v>11546.09</v>
          </cell>
          <cell r="E1006">
            <v>0.47926999999999997</v>
          </cell>
          <cell r="F1006">
            <v>0.32811800000000002</v>
          </cell>
          <cell r="G1006">
            <v>-3.5965400000000002E-2</v>
          </cell>
        </row>
        <row r="1007">
          <cell r="B1007">
            <v>36362</v>
          </cell>
          <cell r="C1007">
            <v>392.49</v>
          </cell>
          <cell r="D1007">
            <v>11546.09</v>
          </cell>
          <cell r="E1007">
            <v>0.47926999999999997</v>
          </cell>
          <cell r="F1007">
            <v>0.32811800000000002</v>
          </cell>
          <cell r="G1007">
            <v>-3.5965400000000002E-2</v>
          </cell>
        </row>
        <row r="1008">
          <cell r="B1008">
            <v>36363</v>
          </cell>
          <cell r="C1008">
            <v>392.49</v>
          </cell>
          <cell r="D1008">
            <v>11546.09</v>
          </cell>
          <cell r="E1008">
            <v>0.47926999999999997</v>
          </cell>
          <cell r="F1008">
            <v>0.32811800000000002</v>
          </cell>
          <cell r="G1008">
            <v>-3.5965400000000002E-2</v>
          </cell>
        </row>
        <row r="1009">
          <cell r="B1009">
            <v>36364</v>
          </cell>
          <cell r="C1009">
            <v>392.49</v>
          </cell>
          <cell r="D1009">
            <v>11546.09</v>
          </cell>
          <cell r="E1009">
            <v>0.47926999999999997</v>
          </cell>
          <cell r="F1009">
            <v>0.32811800000000002</v>
          </cell>
          <cell r="G1009">
            <v>-3.5965400000000002E-2</v>
          </cell>
        </row>
        <row r="1010">
          <cell r="B1010">
            <v>36365</v>
          </cell>
          <cell r="C1010">
            <v>392.49</v>
          </cell>
          <cell r="D1010">
            <v>11546.09</v>
          </cell>
          <cell r="E1010">
            <v>0.47926999999999997</v>
          </cell>
          <cell r="F1010">
            <v>0.32811800000000002</v>
          </cell>
          <cell r="G1010">
            <v>-3.5965400000000002E-2</v>
          </cell>
        </row>
        <row r="1011">
          <cell r="B1011">
            <v>36366</v>
          </cell>
          <cell r="C1011">
            <v>392.49</v>
          </cell>
          <cell r="D1011">
            <v>11546.09</v>
          </cell>
          <cell r="E1011">
            <v>0.47926999999999997</v>
          </cell>
          <cell r="F1011">
            <v>0.32811800000000002</v>
          </cell>
          <cell r="G1011">
            <v>-3.5965400000000002E-2</v>
          </cell>
        </row>
        <row r="1012">
          <cell r="B1012">
            <v>36367</v>
          </cell>
          <cell r="C1012">
            <v>392.49</v>
          </cell>
          <cell r="D1012">
            <v>11546.09</v>
          </cell>
          <cell r="E1012">
            <v>0.47926999999999997</v>
          </cell>
          <cell r="F1012">
            <v>0.32811800000000002</v>
          </cell>
          <cell r="G1012">
            <v>-3.5965400000000002E-2</v>
          </cell>
        </row>
        <row r="1013">
          <cell r="B1013">
            <v>36368</v>
          </cell>
          <cell r="C1013">
            <v>392.49</v>
          </cell>
          <cell r="D1013">
            <v>11546.09</v>
          </cell>
          <cell r="E1013">
            <v>0.47926999999999997</v>
          </cell>
          <cell r="F1013">
            <v>0.32811800000000002</v>
          </cell>
          <cell r="G1013">
            <v>-3.5965400000000002E-2</v>
          </cell>
        </row>
        <row r="1014">
          <cell r="B1014">
            <v>36369</v>
          </cell>
          <cell r="C1014">
            <v>392.49</v>
          </cell>
          <cell r="D1014">
            <v>11546.09</v>
          </cell>
          <cell r="E1014">
            <v>0.47926999999999997</v>
          </cell>
          <cell r="F1014">
            <v>0.32811800000000002</v>
          </cell>
          <cell r="G1014">
            <v>-3.5965400000000002E-2</v>
          </cell>
        </row>
        <row r="1015">
          <cell r="B1015">
            <v>36370</v>
          </cell>
          <cell r="C1015">
            <v>392.49</v>
          </cell>
          <cell r="D1015">
            <v>11546.09</v>
          </cell>
          <cell r="E1015">
            <v>0.47926999999999997</v>
          </cell>
          <cell r="F1015">
            <v>0.32811800000000002</v>
          </cell>
          <cell r="G1015">
            <v>-3.5965400000000002E-2</v>
          </cell>
        </row>
        <row r="1016">
          <cell r="B1016">
            <v>36371</v>
          </cell>
          <cell r="C1016">
            <v>392.49</v>
          </cell>
          <cell r="D1016">
            <v>11546.09</v>
          </cell>
          <cell r="E1016">
            <v>0.47926999999999997</v>
          </cell>
          <cell r="F1016">
            <v>0.32811800000000002</v>
          </cell>
          <cell r="G1016">
            <v>-3.5965400000000002E-2</v>
          </cell>
        </row>
        <row r="1017">
          <cell r="B1017">
            <v>36372</v>
          </cell>
          <cell r="C1017">
            <v>392.49</v>
          </cell>
          <cell r="D1017">
            <v>11546.09</v>
          </cell>
          <cell r="E1017">
            <v>0.47926999999999997</v>
          </cell>
          <cell r="F1017">
            <v>0.32811800000000002</v>
          </cell>
          <cell r="G1017">
            <v>-3.5965400000000002E-2</v>
          </cell>
        </row>
        <row r="1018">
          <cell r="B1018">
            <v>36373</v>
          </cell>
          <cell r="C1018">
            <v>409.95</v>
          </cell>
          <cell r="D1018">
            <v>10979.38</v>
          </cell>
          <cell r="E1018">
            <v>0.62483</v>
          </cell>
          <cell r="F1018">
            <v>0.32811800000000002</v>
          </cell>
          <cell r="G1018">
            <v>-3.5965400000000002E-2</v>
          </cell>
        </row>
        <row r="1019">
          <cell r="B1019">
            <v>36374</v>
          </cell>
          <cell r="C1019">
            <v>409.95</v>
          </cell>
          <cell r="D1019">
            <v>10979.38</v>
          </cell>
          <cell r="E1019">
            <v>0.62483</v>
          </cell>
          <cell r="F1019">
            <v>0.32811800000000002</v>
          </cell>
          <cell r="G1019">
            <v>-3.5965400000000002E-2</v>
          </cell>
        </row>
        <row r="1020">
          <cell r="B1020">
            <v>36375</v>
          </cell>
          <cell r="C1020">
            <v>409.95</v>
          </cell>
          <cell r="D1020">
            <v>10979.38</v>
          </cell>
          <cell r="E1020">
            <v>0.62483</v>
          </cell>
          <cell r="F1020">
            <v>0.32811800000000002</v>
          </cell>
          <cell r="G1020">
            <v>-3.5965400000000002E-2</v>
          </cell>
        </row>
        <row r="1021">
          <cell r="B1021">
            <v>36376</v>
          </cell>
          <cell r="C1021">
            <v>409.95</v>
          </cell>
          <cell r="D1021">
            <v>10979.38</v>
          </cell>
          <cell r="E1021">
            <v>0.62483</v>
          </cell>
          <cell r="F1021">
            <v>0.32811800000000002</v>
          </cell>
          <cell r="G1021">
            <v>-3.5965400000000002E-2</v>
          </cell>
        </row>
        <row r="1022">
          <cell r="B1022">
            <v>36377</v>
          </cell>
          <cell r="C1022">
            <v>409.95</v>
          </cell>
          <cell r="D1022">
            <v>10979.38</v>
          </cell>
          <cell r="E1022">
            <v>0.62483</v>
          </cell>
          <cell r="F1022">
            <v>0.32811800000000002</v>
          </cell>
          <cell r="G1022">
            <v>-3.5965400000000002E-2</v>
          </cell>
        </row>
        <row r="1023">
          <cell r="B1023">
            <v>36378</v>
          </cell>
          <cell r="C1023">
            <v>409.95</v>
          </cell>
          <cell r="D1023">
            <v>10979.38</v>
          </cell>
          <cell r="E1023">
            <v>0.62483</v>
          </cell>
          <cell r="F1023">
            <v>0.32811800000000002</v>
          </cell>
          <cell r="G1023">
            <v>-3.5965400000000002E-2</v>
          </cell>
        </row>
        <row r="1024">
          <cell r="B1024">
            <v>36379</v>
          </cell>
          <cell r="C1024">
            <v>409.95</v>
          </cell>
          <cell r="D1024">
            <v>10979.38</v>
          </cell>
          <cell r="E1024">
            <v>0.62483</v>
          </cell>
          <cell r="F1024">
            <v>0.32811800000000002</v>
          </cell>
          <cell r="G1024">
            <v>-3.5965400000000002E-2</v>
          </cell>
        </row>
        <row r="1025">
          <cell r="B1025">
            <v>36380</v>
          </cell>
          <cell r="C1025">
            <v>409.95</v>
          </cell>
          <cell r="D1025">
            <v>10979.38</v>
          </cell>
          <cell r="E1025">
            <v>0.62483</v>
          </cell>
          <cell r="F1025">
            <v>0.32811800000000002</v>
          </cell>
          <cell r="G1025">
            <v>-3.5965400000000002E-2</v>
          </cell>
        </row>
        <row r="1026">
          <cell r="B1026">
            <v>36381</v>
          </cell>
          <cell r="C1026">
            <v>409.95</v>
          </cell>
          <cell r="D1026">
            <v>10979.38</v>
          </cell>
          <cell r="E1026">
            <v>0.62483</v>
          </cell>
          <cell r="F1026">
            <v>0.32811800000000002</v>
          </cell>
          <cell r="G1026">
            <v>-3.5965400000000002E-2</v>
          </cell>
        </row>
        <row r="1027">
          <cell r="B1027">
            <v>36382</v>
          </cell>
          <cell r="C1027">
            <v>409.95</v>
          </cell>
          <cell r="D1027">
            <v>10979.38</v>
          </cell>
          <cell r="E1027">
            <v>0.62483</v>
          </cell>
          <cell r="F1027">
            <v>0.32811800000000002</v>
          </cell>
          <cell r="G1027">
            <v>-3.5965400000000002E-2</v>
          </cell>
        </row>
        <row r="1028">
          <cell r="B1028">
            <v>36383</v>
          </cell>
          <cell r="C1028">
            <v>409.95</v>
          </cell>
          <cell r="D1028">
            <v>10979.38</v>
          </cell>
          <cell r="E1028">
            <v>0.62483</v>
          </cell>
          <cell r="F1028">
            <v>0.32811800000000002</v>
          </cell>
          <cell r="G1028">
            <v>-3.5965400000000002E-2</v>
          </cell>
        </row>
        <row r="1029">
          <cell r="B1029">
            <v>36384</v>
          </cell>
          <cell r="C1029">
            <v>409.95</v>
          </cell>
          <cell r="D1029">
            <v>10979.38</v>
          </cell>
          <cell r="E1029">
            <v>0.62483</v>
          </cell>
          <cell r="F1029">
            <v>0.32811800000000002</v>
          </cell>
          <cell r="G1029">
            <v>-3.5965400000000002E-2</v>
          </cell>
        </row>
        <row r="1030">
          <cell r="B1030">
            <v>36385</v>
          </cell>
          <cell r="C1030">
            <v>409.95</v>
          </cell>
          <cell r="D1030">
            <v>10979.38</v>
          </cell>
          <cell r="E1030">
            <v>0.62483</v>
          </cell>
          <cell r="F1030">
            <v>0.32811800000000002</v>
          </cell>
          <cell r="G1030">
            <v>-3.5965400000000002E-2</v>
          </cell>
        </row>
        <row r="1031">
          <cell r="B1031">
            <v>36386</v>
          </cell>
          <cell r="C1031">
            <v>409.95</v>
          </cell>
          <cell r="D1031">
            <v>10979.38</v>
          </cell>
          <cell r="E1031">
            <v>0.62483</v>
          </cell>
          <cell r="F1031">
            <v>0.32811800000000002</v>
          </cell>
          <cell r="G1031">
            <v>-3.5965400000000002E-2</v>
          </cell>
        </row>
        <row r="1032">
          <cell r="B1032">
            <v>36387</v>
          </cell>
          <cell r="C1032">
            <v>409.95</v>
          </cell>
          <cell r="D1032">
            <v>10979.38</v>
          </cell>
          <cell r="E1032">
            <v>0.62483</v>
          </cell>
          <cell r="F1032">
            <v>0.32811800000000002</v>
          </cell>
          <cell r="G1032">
            <v>-3.5965400000000002E-2</v>
          </cell>
        </row>
        <row r="1033">
          <cell r="B1033">
            <v>36388</v>
          </cell>
          <cell r="C1033">
            <v>409.95</v>
          </cell>
          <cell r="D1033">
            <v>10979.38</v>
          </cell>
          <cell r="E1033">
            <v>0.62483</v>
          </cell>
          <cell r="F1033">
            <v>0.32811800000000002</v>
          </cell>
          <cell r="G1033">
            <v>-3.5965400000000002E-2</v>
          </cell>
        </row>
        <row r="1034">
          <cell r="B1034">
            <v>36389</v>
          </cell>
          <cell r="C1034">
            <v>409.95</v>
          </cell>
          <cell r="D1034">
            <v>10979.38</v>
          </cell>
          <cell r="E1034">
            <v>0.62483</v>
          </cell>
          <cell r="F1034">
            <v>0.32811800000000002</v>
          </cell>
          <cell r="G1034">
            <v>-3.5965400000000002E-2</v>
          </cell>
        </row>
        <row r="1035">
          <cell r="B1035">
            <v>36390</v>
          </cell>
          <cell r="C1035">
            <v>409.95</v>
          </cell>
          <cell r="D1035">
            <v>10979.38</v>
          </cell>
          <cell r="E1035">
            <v>0.62483</v>
          </cell>
          <cell r="F1035">
            <v>0.32811800000000002</v>
          </cell>
          <cell r="G1035">
            <v>-3.5965400000000002E-2</v>
          </cell>
        </row>
        <row r="1036">
          <cell r="B1036">
            <v>36391</v>
          </cell>
          <cell r="C1036">
            <v>409.95</v>
          </cell>
          <cell r="D1036">
            <v>10979.38</v>
          </cell>
          <cell r="E1036">
            <v>0.62483</v>
          </cell>
          <cell r="F1036">
            <v>0.32811800000000002</v>
          </cell>
          <cell r="G1036">
            <v>-3.5965400000000002E-2</v>
          </cell>
        </row>
        <row r="1037">
          <cell r="B1037">
            <v>36392</v>
          </cell>
          <cell r="C1037">
            <v>409.95</v>
          </cell>
          <cell r="D1037">
            <v>10979.38</v>
          </cell>
          <cell r="E1037">
            <v>0.62483</v>
          </cell>
          <cell r="F1037">
            <v>0.32811800000000002</v>
          </cell>
          <cell r="G1037">
            <v>-3.5965400000000002E-2</v>
          </cell>
        </row>
        <row r="1038">
          <cell r="B1038">
            <v>36393</v>
          </cell>
          <cell r="C1038">
            <v>409.95</v>
          </cell>
          <cell r="D1038">
            <v>10979.38</v>
          </cell>
          <cell r="E1038">
            <v>0.62483</v>
          </cell>
          <cell r="F1038">
            <v>0.32811800000000002</v>
          </cell>
          <cell r="G1038">
            <v>-3.5965400000000002E-2</v>
          </cell>
        </row>
        <row r="1039">
          <cell r="B1039">
            <v>36394</v>
          </cell>
          <cell r="C1039">
            <v>409.95</v>
          </cell>
          <cell r="D1039">
            <v>10979.38</v>
          </cell>
          <cell r="E1039">
            <v>0.62483</v>
          </cell>
          <cell r="F1039">
            <v>0.32811800000000002</v>
          </cell>
          <cell r="G1039">
            <v>-3.5965400000000002E-2</v>
          </cell>
        </row>
        <row r="1040">
          <cell r="B1040">
            <v>36395</v>
          </cell>
          <cell r="C1040">
            <v>409.95</v>
          </cell>
          <cell r="D1040">
            <v>10979.38</v>
          </cell>
          <cell r="E1040">
            <v>0.62483</v>
          </cell>
          <cell r="F1040">
            <v>0.32811800000000002</v>
          </cell>
          <cell r="G1040">
            <v>-3.5965400000000002E-2</v>
          </cell>
        </row>
        <row r="1041">
          <cell r="B1041">
            <v>36396</v>
          </cell>
          <cell r="C1041">
            <v>409.95</v>
          </cell>
          <cell r="D1041">
            <v>10979.38</v>
          </cell>
          <cell r="E1041">
            <v>0.62483</v>
          </cell>
          <cell r="F1041">
            <v>0.32811800000000002</v>
          </cell>
          <cell r="G1041">
            <v>-3.5965400000000002E-2</v>
          </cell>
        </row>
        <row r="1042">
          <cell r="B1042">
            <v>36397</v>
          </cell>
          <cell r="C1042">
            <v>409.95</v>
          </cell>
          <cell r="D1042">
            <v>10979.38</v>
          </cell>
          <cell r="E1042">
            <v>0.62483</v>
          </cell>
          <cell r="F1042">
            <v>0.32811800000000002</v>
          </cell>
          <cell r="G1042">
            <v>-3.5965400000000002E-2</v>
          </cell>
        </row>
        <row r="1043">
          <cell r="B1043">
            <v>36398</v>
          </cell>
          <cell r="C1043">
            <v>409.95</v>
          </cell>
          <cell r="D1043">
            <v>10979.38</v>
          </cell>
          <cell r="E1043">
            <v>0.62483</v>
          </cell>
          <cell r="F1043">
            <v>0.32811800000000002</v>
          </cell>
          <cell r="G1043">
            <v>-3.5965400000000002E-2</v>
          </cell>
        </row>
        <row r="1044">
          <cell r="B1044">
            <v>36399</v>
          </cell>
          <cell r="C1044">
            <v>409.95</v>
          </cell>
          <cell r="D1044">
            <v>10979.38</v>
          </cell>
          <cell r="E1044">
            <v>0.62483</v>
          </cell>
          <cell r="F1044">
            <v>0.32811800000000002</v>
          </cell>
          <cell r="G1044">
            <v>-3.5965400000000002E-2</v>
          </cell>
        </row>
        <row r="1045">
          <cell r="B1045">
            <v>36400</v>
          </cell>
          <cell r="C1045">
            <v>409.95</v>
          </cell>
          <cell r="D1045">
            <v>10979.38</v>
          </cell>
          <cell r="E1045">
            <v>0.62483</v>
          </cell>
          <cell r="F1045">
            <v>0.32811800000000002</v>
          </cell>
          <cell r="G1045">
            <v>-3.5965400000000002E-2</v>
          </cell>
        </row>
        <row r="1046">
          <cell r="B1046">
            <v>36401</v>
          </cell>
          <cell r="C1046">
            <v>409.95</v>
          </cell>
          <cell r="D1046">
            <v>10979.38</v>
          </cell>
          <cell r="E1046">
            <v>0.62483</v>
          </cell>
          <cell r="F1046">
            <v>0.32811800000000002</v>
          </cell>
          <cell r="G1046">
            <v>-3.5965400000000002E-2</v>
          </cell>
        </row>
        <row r="1047">
          <cell r="B1047">
            <v>36402</v>
          </cell>
          <cell r="C1047">
            <v>409.95</v>
          </cell>
          <cell r="D1047">
            <v>10979.38</v>
          </cell>
          <cell r="E1047">
            <v>0.62483</v>
          </cell>
          <cell r="F1047">
            <v>0.32811800000000002</v>
          </cell>
          <cell r="G1047">
            <v>-3.5965400000000002E-2</v>
          </cell>
        </row>
        <row r="1048">
          <cell r="B1048">
            <v>36403</v>
          </cell>
          <cell r="C1048">
            <v>409.95</v>
          </cell>
          <cell r="D1048">
            <v>10979.38</v>
          </cell>
          <cell r="E1048">
            <v>0.62483</v>
          </cell>
          <cell r="F1048">
            <v>0.32811800000000002</v>
          </cell>
          <cell r="G1048">
            <v>-3.5965400000000002E-2</v>
          </cell>
        </row>
        <row r="1049">
          <cell r="B1049">
            <v>36404</v>
          </cell>
          <cell r="C1049">
            <v>428.19</v>
          </cell>
          <cell r="D1049">
            <v>13596</v>
          </cell>
          <cell r="E1049">
            <v>0.3705</v>
          </cell>
          <cell r="F1049">
            <v>0.32811800000000002</v>
          </cell>
          <cell r="G1049">
            <v>-3.5965400000000002E-2</v>
          </cell>
        </row>
        <row r="1050">
          <cell r="B1050">
            <v>36405</v>
          </cell>
          <cell r="C1050">
            <v>428.19</v>
          </cell>
          <cell r="D1050">
            <v>13596</v>
          </cell>
          <cell r="E1050">
            <v>0.3705</v>
          </cell>
          <cell r="F1050">
            <v>0.32811800000000002</v>
          </cell>
          <cell r="G1050">
            <v>-3.5965400000000002E-2</v>
          </cell>
        </row>
        <row r="1051">
          <cell r="B1051">
            <v>36406</v>
          </cell>
          <cell r="C1051">
            <v>428.19</v>
          </cell>
          <cell r="D1051">
            <v>13596</v>
          </cell>
          <cell r="E1051">
            <v>0.3705</v>
          </cell>
          <cell r="F1051">
            <v>0.32811800000000002</v>
          </cell>
          <cell r="G1051">
            <v>-3.5965400000000002E-2</v>
          </cell>
        </row>
        <row r="1052">
          <cell r="B1052">
            <v>36407</v>
          </cell>
          <cell r="C1052">
            <v>428.19</v>
          </cell>
          <cell r="D1052">
            <v>13596</v>
          </cell>
          <cell r="E1052">
            <v>0.3705</v>
          </cell>
          <cell r="F1052">
            <v>0.32811800000000002</v>
          </cell>
          <cell r="G1052">
            <v>-3.5965400000000002E-2</v>
          </cell>
        </row>
        <row r="1053">
          <cell r="B1053">
            <v>36408</v>
          </cell>
          <cell r="C1053">
            <v>428.19</v>
          </cell>
          <cell r="D1053">
            <v>13596</v>
          </cell>
          <cell r="E1053">
            <v>0.3705</v>
          </cell>
          <cell r="F1053">
            <v>0.32811800000000002</v>
          </cell>
          <cell r="G1053">
            <v>-3.5965400000000002E-2</v>
          </cell>
        </row>
        <row r="1054">
          <cell r="B1054">
            <v>36409</v>
          </cell>
          <cell r="C1054">
            <v>428.19</v>
          </cell>
          <cell r="D1054">
            <v>13596</v>
          </cell>
          <cell r="E1054">
            <v>0.3705</v>
          </cell>
          <cell r="F1054">
            <v>0.32811800000000002</v>
          </cell>
          <cell r="G1054">
            <v>-3.5965400000000002E-2</v>
          </cell>
        </row>
        <row r="1055">
          <cell r="B1055">
            <v>36410</v>
          </cell>
          <cell r="C1055">
            <v>428.19</v>
          </cell>
          <cell r="D1055">
            <v>13596</v>
          </cell>
          <cell r="E1055">
            <v>0.3705</v>
          </cell>
          <cell r="F1055">
            <v>0.32811800000000002</v>
          </cell>
          <cell r="G1055">
            <v>-3.5965400000000002E-2</v>
          </cell>
        </row>
        <row r="1056">
          <cell r="B1056">
            <v>36411</v>
          </cell>
          <cell r="C1056">
            <v>428.19</v>
          </cell>
          <cell r="D1056">
            <v>13596</v>
          </cell>
          <cell r="E1056">
            <v>0.3705</v>
          </cell>
          <cell r="F1056">
            <v>0.32811800000000002</v>
          </cell>
          <cell r="G1056">
            <v>-3.5965400000000002E-2</v>
          </cell>
        </row>
        <row r="1057">
          <cell r="B1057">
            <v>36412</v>
          </cell>
          <cell r="C1057">
            <v>428.19</v>
          </cell>
          <cell r="D1057">
            <v>13596</v>
          </cell>
          <cell r="E1057">
            <v>0.3705</v>
          </cell>
          <cell r="F1057">
            <v>0.32811800000000002</v>
          </cell>
          <cell r="G1057">
            <v>-3.5965400000000002E-2</v>
          </cell>
        </row>
        <row r="1058">
          <cell r="B1058">
            <v>36413</v>
          </cell>
          <cell r="C1058">
            <v>428.19</v>
          </cell>
          <cell r="D1058">
            <v>13596</v>
          </cell>
          <cell r="E1058">
            <v>0.3705</v>
          </cell>
          <cell r="F1058">
            <v>0.32811800000000002</v>
          </cell>
          <cell r="G1058">
            <v>-3.5965400000000002E-2</v>
          </cell>
        </row>
        <row r="1059">
          <cell r="B1059">
            <v>36414</v>
          </cell>
          <cell r="C1059">
            <v>428.19</v>
          </cell>
          <cell r="D1059">
            <v>13596</v>
          </cell>
          <cell r="E1059">
            <v>0.3705</v>
          </cell>
          <cell r="F1059">
            <v>0.32811800000000002</v>
          </cell>
          <cell r="G1059">
            <v>-3.5965400000000002E-2</v>
          </cell>
        </row>
        <row r="1060">
          <cell r="B1060">
            <v>36415</v>
          </cell>
          <cell r="C1060">
            <v>428.19</v>
          </cell>
          <cell r="D1060">
            <v>13596</v>
          </cell>
          <cell r="E1060">
            <v>0.3705</v>
          </cell>
          <cell r="F1060">
            <v>0.32811800000000002</v>
          </cell>
          <cell r="G1060">
            <v>-3.5965400000000002E-2</v>
          </cell>
        </row>
        <row r="1061">
          <cell r="B1061">
            <v>36416</v>
          </cell>
          <cell r="C1061">
            <v>428.19</v>
          </cell>
          <cell r="D1061">
            <v>13596</v>
          </cell>
          <cell r="E1061">
            <v>0.3705</v>
          </cell>
          <cell r="F1061">
            <v>0.32811800000000002</v>
          </cell>
          <cell r="G1061">
            <v>-3.5965400000000002E-2</v>
          </cell>
        </row>
        <row r="1062">
          <cell r="B1062">
            <v>36417</v>
          </cell>
          <cell r="C1062">
            <v>428.19</v>
          </cell>
          <cell r="D1062">
            <v>13596</v>
          </cell>
          <cell r="E1062">
            <v>0.3705</v>
          </cell>
          <cell r="F1062">
            <v>0.32811800000000002</v>
          </cell>
          <cell r="G1062">
            <v>-3.5965400000000002E-2</v>
          </cell>
        </row>
        <row r="1063">
          <cell r="B1063">
            <v>36418</v>
          </cell>
          <cell r="C1063">
            <v>428.19</v>
          </cell>
          <cell r="D1063">
            <v>13596</v>
          </cell>
          <cell r="E1063">
            <v>0.3705</v>
          </cell>
          <cell r="F1063">
            <v>0.32811800000000002</v>
          </cell>
          <cell r="G1063">
            <v>-3.5965400000000002E-2</v>
          </cell>
        </row>
        <row r="1064">
          <cell r="B1064">
            <v>36419</v>
          </cell>
          <cell r="C1064">
            <v>428.19</v>
          </cell>
          <cell r="D1064">
            <v>13596</v>
          </cell>
          <cell r="E1064">
            <v>0.3705</v>
          </cell>
          <cell r="F1064">
            <v>0.32811800000000002</v>
          </cell>
          <cell r="G1064">
            <v>-3.5965400000000002E-2</v>
          </cell>
        </row>
        <row r="1065">
          <cell r="B1065">
            <v>36420</v>
          </cell>
          <cell r="C1065">
            <v>428.19</v>
          </cell>
          <cell r="D1065">
            <v>13596</v>
          </cell>
          <cell r="E1065">
            <v>0.3705</v>
          </cell>
          <cell r="F1065">
            <v>0.32811800000000002</v>
          </cell>
          <cell r="G1065">
            <v>-3.5965400000000002E-2</v>
          </cell>
        </row>
        <row r="1066">
          <cell r="B1066">
            <v>36421</v>
          </cell>
          <cell r="C1066">
            <v>428.19</v>
          </cell>
          <cell r="D1066">
            <v>13596</v>
          </cell>
          <cell r="E1066">
            <v>0.3705</v>
          </cell>
          <cell r="F1066">
            <v>0.32811800000000002</v>
          </cell>
          <cell r="G1066">
            <v>-3.5965400000000002E-2</v>
          </cell>
        </row>
        <row r="1067">
          <cell r="B1067">
            <v>36422</v>
          </cell>
          <cell r="C1067">
            <v>428.19</v>
          </cell>
          <cell r="D1067">
            <v>13596</v>
          </cell>
          <cell r="E1067">
            <v>0.3705</v>
          </cell>
          <cell r="F1067">
            <v>0.32811800000000002</v>
          </cell>
          <cell r="G1067">
            <v>-3.5965400000000002E-2</v>
          </cell>
        </row>
        <row r="1068">
          <cell r="B1068">
            <v>36423</v>
          </cell>
          <cell r="C1068">
            <v>428.19</v>
          </cell>
          <cell r="D1068">
            <v>13596</v>
          </cell>
          <cell r="E1068">
            <v>0.3705</v>
          </cell>
          <cell r="F1068">
            <v>0.32811800000000002</v>
          </cell>
          <cell r="G1068">
            <v>-3.5965400000000002E-2</v>
          </cell>
        </row>
        <row r="1069">
          <cell r="B1069">
            <v>36424</v>
          </cell>
          <cell r="C1069">
            <v>428.19</v>
          </cell>
          <cell r="D1069">
            <v>13596</v>
          </cell>
          <cell r="E1069">
            <v>0.3705</v>
          </cell>
          <cell r="F1069">
            <v>0.32811800000000002</v>
          </cell>
          <cell r="G1069">
            <v>-3.5965400000000002E-2</v>
          </cell>
        </row>
        <row r="1070">
          <cell r="B1070">
            <v>36425</v>
          </cell>
          <cell r="C1070">
            <v>428.19</v>
          </cell>
          <cell r="D1070">
            <v>13596</v>
          </cell>
          <cell r="E1070">
            <v>0.3705</v>
          </cell>
          <cell r="F1070">
            <v>0.32811800000000002</v>
          </cell>
          <cell r="G1070">
            <v>-3.5965400000000002E-2</v>
          </cell>
        </row>
        <row r="1071">
          <cell r="B1071">
            <v>36426</v>
          </cell>
          <cell r="C1071">
            <v>428.19</v>
          </cell>
          <cell r="D1071">
            <v>13596</v>
          </cell>
          <cell r="E1071">
            <v>0.3705</v>
          </cell>
          <cell r="F1071">
            <v>0.32811800000000002</v>
          </cell>
          <cell r="G1071">
            <v>-3.5965400000000002E-2</v>
          </cell>
        </row>
        <row r="1072">
          <cell r="B1072">
            <v>36427</v>
          </cell>
          <cell r="C1072">
            <v>428.19</v>
          </cell>
          <cell r="D1072">
            <v>13596</v>
          </cell>
          <cell r="E1072">
            <v>0.3705</v>
          </cell>
          <cell r="F1072">
            <v>0.32811800000000002</v>
          </cell>
          <cell r="G1072">
            <v>-3.5965400000000002E-2</v>
          </cell>
        </row>
        <row r="1073">
          <cell r="B1073">
            <v>36428</v>
          </cell>
          <cell r="C1073">
            <v>428.19</v>
          </cell>
          <cell r="D1073">
            <v>13596</v>
          </cell>
          <cell r="E1073">
            <v>0.3705</v>
          </cell>
          <cell r="F1073">
            <v>0.32811800000000002</v>
          </cell>
          <cell r="G1073">
            <v>-3.5965400000000002E-2</v>
          </cell>
        </row>
        <row r="1074">
          <cell r="B1074">
            <v>36429</v>
          </cell>
          <cell r="C1074">
            <v>428.19</v>
          </cell>
          <cell r="D1074">
            <v>13596</v>
          </cell>
          <cell r="E1074">
            <v>0.3705</v>
          </cell>
          <cell r="F1074">
            <v>0.32811800000000002</v>
          </cell>
          <cell r="G1074">
            <v>-3.5965400000000002E-2</v>
          </cell>
        </row>
        <row r="1075">
          <cell r="B1075">
            <v>36430</v>
          </cell>
          <cell r="C1075">
            <v>428.19</v>
          </cell>
          <cell r="D1075">
            <v>13596</v>
          </cell>
          <cell r="E1075">
            <v>0.3705</v>
          </cell>
          <cell r="F1075">
            <v>0.32811800000000002</v>
          </cell>
          <cell r="G1075">
            <v>-3.5965400000000002E-2</v>
          </cell>
        </row>
        <row r="1076">
          <cell r="B1076">
            <v>36431</v>
          </cell>
          <cell r="C1076">
            <v>428.19</v>
          </cell>
          <cell r="D1076">
            <v>13596</v>
          </cell>
          <cell r="E1076">
            <v>0.3705</v>
          </cell>
          <cell r="F1076">
            <v>0.32811800000000002</v>
          </cell>
          <cell r="G1076">
            <v>-3.5965400000000002E-2</v>
          </cell>
        </row>
        <row r="1077">
          <cell r="B1077">
            <v>36432</v>
          </cell>
          <cell r="C1077">
            <v>428.19</v>
          </cell>
          <cell r="D1077">
            <v>13596</v>
          </cell>
          <cell r="E1077">
            <v>0.3705</v>
          </cell>
          <cell r="F1077">
            <v>0.32811800000000002</v>
          </cell>
          <cell r="G1077">
            <v>-3.5965400000000002E-2</v>
          </cell>
        </row>
        <row r="1078">
          <cell r="B1078">
            <v>36433</v>
          </cell>
          <cell r="C1078">
            <v>428.19</v>
          </cell>
          <cell r="D1078">
            <v>13596</v>
          </cell>
          <cell r="E1078">
            <v>0.3705</v>
          </cell>
          <cell r="F1078">
            <v>0.32811800000000002</v>
          </cell>
          <cell r="G1078">
            <v>-3.5965400000000002E-2</v>
          </cell>
        </row>
        <row r="1079">
          <cell r="B1079">
            <v>36434</v>
          </cell>
          <cell r="C1079">
            <v>447.23</v>
          </cell>
          <cell r="D1079">
            <v>16375.4</v>
          </cell>
          <cell r="E1079">
            <v>0.18848999999999999</v>
          </cell>
          <cell r="F1079">
            <v>0.32811800000000002</v>
          </cell>
          <cell r="G1079">
            <v>-3.5965400000000002E-2</v>
          </cell>
        </row>
        <row r="1080">
          <cell r="B1080">
            <v>36435</v>
          </cell>
          <cell r="C1080">
            <v>447.23</v>
          </cell>
          <cell r="D1080">
            <v>16375.4</v>
          </cell>
          <cell r="E1080">
            <v>0.18848999999999999</v>
          </cell>
          <cell r="F1080">
            <v>0.32811800000000002</v>
          </cell>
          <cell r="G1080">
            <v>-3.5965400000000002E-2</v>
          </cell>
        </row>
        <row r="1081">
          <cell r="B1081">
            <v>36436</v>
          </cell>
          <cell r="C1081">
            <v>447.23</v>
          </cell>
          <cell r="D1081">
            <v>16375.4</v>
          </cell>
          <cell r="E1081">
            <v>0.18848999999999999</v>
          </cell>
          <cell r="F1081">
            <v>0.32811800000000002</v>
          </cell>
          <cell r="G1081">
            <v>-3.5965400000000002E-2</v>
          </cell>
        </row>
        <row r="1082">
          <cell r="B1082">
            <v>36437</v>
          </cell>
          <cell r="C1082">
            <v>447.23</v>
          </cell>
          <cell r="D1082">
            <v>16375.4</v>
          </cell>
          <cell r="E1082">
            <v>0.18848999999999999</v>
          </cell>
          <cell r="F1082">
            <v>0.32811800000000002</v>
          </cell>
          <cell r="G1082">
            <v>-3.5965400000000002E-2</v>
          </cell>
        </row>
        <row r="1083">
          <cell r="B1083">
            <v>36438</v>
          </cell>
          <cell r="C1083">
            <v>447.23</v>
          </cell>
          <cell r="D1083">
            <v>16375.4</v>
          </cell>
          <cell r="E1083">
            <v>0.18848999999999999</v>
          </cell>
          <cell r="F1083">
            <v>0.32811800000000002</v>
          </cell>
          <cell r="G1083">
            <v>-3.5965400000000002E-2</v>
          </cell>
        </row>
        <row r="1084">
          <cell r="B1084">
            <v>36439</v>
          </cell>
          <cell r="C1084">
            <v>447.23</v>
          </cell>
          <cell r="D1084">
            <v>16375.4</v>
          </cell>
          <cell r="E1084">
            <v>0.18848999999999999</v>
          </cell>
          <cell r="F1084">
            <v>0.32811800000000002</v>
          </cell>
          <cell r="G1084">
            <v>-3.5965400000000002E-2</v>
          </cell>
        </row>
        <row r="1085">
          <cell r="B1085">
            <v>36440</v>
          </cell>
          <cell r="C1085">
            <v>447.23</v>
          </cell>
          <cell r="D1085">
            <v>16375.4</v>
          </cell>
          <cell r="E1085">
            <v>0.18848999999999999</v>
          </cell>
          <cell r="F1085">
            <v>0.32811800000000002</v>
          </cell>
          <cell r="G1085">
            <v>-3.5965400000000002E-2</v>
          </cell>
        </row>
        <row r="1086">
          <cell r="B1086">
            <v>36441</v>
          </cell>
          <cell r="C1086">
            <v>447.23</v>
          </cell>
          <cell r="D1086">
            <v>16375.4</v>
          </cell>
          <cell r="E1086">
            <v>0.18848999999999999</v>
          </cell>
          <cell r="F1086">
            <v>0.32811800000000002</v>
          </cell>
          <cell r="G1086">
            <v>-3.5965400000000002E-2</v>
          </cell>
        </row>
        <row r="1087">
          <cell r="B1087">
            <v>36442</v>
          </cell>
          <cell r="C1087">
            <v>447.23</v>
          </cell>
          <cell r="D1087">
            <v>16375.4</v>
          </cell>
          <cell r="E1087">
            <v>0.18848999999999999</v>
          </cell>
          <cell r="F1087">
            <v>0.32811800000000002</v>
          </cell>
          <cell r="G1087">
            <v>-3.5965400000000002E-2</v>
          </cell>
        </row>
        <row r="1088">
          <cell r="B1088">
            <v>36443</v>
          </cell>
          <cell r="C1088">
            <v>447.23</v>
          </cell>
          <cell r="D1088">
            <v>16375.4</v>
          </cell>
          <cell r="E1088">
            <v>0.18848999999999999</v>
          </cell>
          <cell r="F1088">
            <v>0.32811800000000002</v>
          </cell>
          <cell r="G1088">
            <v>-3.5965400000000002E-2</v>
          </cell>
        </row>
        <row r="1089">
          <cell r="B1089">
            <v>36444</v>
          </cell>
          <cell r="C1089">
            <v>447.23</v>
          </cell>
          <cell r="D1089">
            <v>16375.4</v>
          </cell>
          <cell r="E1089">
            <v>0.18848999999999999</v>
          </cell>
          <cell r="F1089">
            <v>0.32811800000000002</v>
          </cell>
          <cell r="G1089">
            <v>-3.5965400000000002E-2</v>
          </cell>
        </row>
        <row r="1090">
          <cell r="B1090">
            <v>36445</v>
          </cell>
          <cell r="C1090">
            <v>447.23</v>
          </cell>
          <cell r="D1090">
            <v>16375.4</v>
          </cell>
          <cell r="E1090">
            <v>0.18848999999999999</v>
          </cell>
          <cell r="F1090">
            <v>0.32811800000000002</v>
          </cell>
          <cell r="G1090">
            <v>-3.5965400000000002E-2</v>
          </cell>
        </row>
        <row r="1091">
          <cell r="B1091">
            <v>36446</v>
          </cell>
          <cell r="C1091">
            <v>447.23</v>
          </cell>
          <cell r="D1091">
            <v>16375.4</v>
          </cell>
          <cell r="E1091">
            <v>0.18848999999999999</v>
          </cell>
          <cell r="F1091">
            <v>0.32811800000000002</v>
          </cell>
          <cell r="G1091">
            <v>-3.5965400000000002E-2</v>
          </cell>
        </row>
        <row r="1092">
          <cell r="B1092">
            <v>36447</v>
          </cell>
          <cell r="C1092">
            <v>447.23</v>
          </cell>
          <cell r="D1092">
            <v>16375.4</v>
          </cell>
          <cell r="E1092">
            <v>0.18848999999999999</v>
          </cell>
          <cell r="F1092">
            <v>0.32811800000000002</v>
          </cell>
          <cell r="G1092">
            <v>-3.5965400000000002E-2</v>
          </cell>
        </row>
        <row r="1093">
          <cell r="B1093">
            <v>36448</v>
          </cell>
          <cell r="C1093">
            <v>447.23</v>
          </cell>
          <cell r="D1093">
            <v>16375.4</v>
          </cell>
          <cell r="E1093">
            <v>0.18848999999999999</v>
          </cell>
          <cell r="F1093">
            <v>0.32811800000000002</v>
          </cell>
          <cell r="G1093">
            <v>-3.5965400000000002E-2</v>
          </cell>
        </row>
        <row r="1094">
          <cell r="B1094">
            <v>36449</v>
          </cell>
          <cell r="C1094">
            <v>447.23</v>
          </cell>
          <cell r="D1094">
            <v>16375.4</v>
          </cell>
          <cell r="E1094">
            <v>0.18848999999999999</v>
          </cell>
          <cell r="F1094">
            <v>0.32811800000000002</v>
          </cell>
          <cell r="G1094">
            <v>-3.5965400000000002E-2</v>
          </cell>
        </row>
        <row r="1095">
          <cell r="B1095">
            <v>36450</v>
          </cell>
          <cell r="C1095">
            <v>447.23</v>
          </cell>
          <cell r="D1095">
            <v>16375.4</v>
          </cell>
          <cell r="E1095">
            <v>0.18848999999999999</v>
          </cell>
          <cell r="F1095">
            <v>0.32811800000000002</v>
          </cell>
          <cell r="G1095">
            <v>-3.5965400000000002E-2</v>
          </cell>
        </row>
        <row r="1096">
          <cell r="B1096">
            <v>36451</v>
          </cell>
          <cell r="C1096">
            <v>447.23</v>
          </cell>
          <cell r="D1096">
            <v>16375.4</v>
          </cell>
          <cell r="E1096">
            <v>0.18848999999999999</v>
          </cell>
          <cell r="F1096">
            <v>0.32811800000000002</v>
          </cell>
          <cell r="G1096">
            <v>-3.5965400000000002E-2</v>
          </cell>
        </row>
        <row r="1097">
          <cell r="B1097">
            <v>36452</v>
          </cell>
          <cell r="C1097">
            <v>447.23</v>
          </cell>
          <cell r="D1097">
            <v>16375.4</v>
          </cell>
          <cell r="E1097">
            <v>0.18848999999999999</v>
          </cell>
          <cell r="F1097">
            <v>0.32811800000000002</v>
          </cell>
          <cell r="G1097">
            <v>-3.5965400000000002E-2</v>
          </cell>
        </row>
        <row r="1098">
          <cell r="B1098">
            <v>36453</v>
          </cell>
          <cell r="C1098">
            <v>447.23</v>
          </cell>
          <cell r="D1098">
            <v>16375.4</v>
          </cell>
          <cell r="E1098">
            <v>0.18848999999999999</v>
          </cell>
          <cell r="F1098">
            <v>0.32811800000000002</v>
          </cell>
          <cell r="G1098">
            <v>-3.5965400000000002E-2</v>
          </cell>
        </row>
        <row r="1099">
          <cell r="B1099">
            <v>36454</v>
          </cell>
          <cell r="C1099">
            <v>447.23</v>
          </cell>
          <cell r="D1099">
            <v>16375.4</v>
          </cell>
          <cell r="E1099">
            <v>0.18848999999999999</v>
          </cell>
          <cell r="F1099">
            <v>0.32811800000000002</v>
          </cell>
          <cell r="G1099">
            <v>-3.5965400000000002E-2</v>
          </cell>
        </row>
        <row r="1100">
          <cell r="B1100">
            <v>36455</v>
          </cell>
          <cell r="C1100">
            <v>447.23</v>
          </cell>
          <cell r="D1100">
            <v>16375.4</v>
          </cell>
          <cell r="E1100">
            <v>0.18848999999999999</v>
          </cell>
          <cell r="F1100">
            <v>0.32811800000000002</v>
          </cell>
          <cell r="G1100">
            <v>-3.5965400000000002E-2</v>
          </cell>
        </row>
        <row r="1101">
          <cell r="B1101">
            <v>36456</v>
          </cell>
          <cell r="C1101">
            <v>447.23</v>
          </cell>
          <cell r="D1101">
            <v>16375.4</v>
          </cell>
          <cell r="E1101">
            <v>0.18848999999999999</v>
          </cell>
          <cell r="F1101">
            <v>0.32811800000000002</v>
          </cell>
          <cell r="G1101">
            <v>-3.5965400000000002E-2</v>
          </cell>
        </row>
        <row r="1102">
          <cell r="B1102">
            <v>36457</v>
          </cell>
          <cell r="C1102">
            <v>447.23</v>
          </cell>
          <cell r="D1102">
            <v>16375.4</v>
          </cell>
          <cell r="E1102">
            <v>0.18848999999999999</v>
          </cell>
          <cell r="F1102">
            <v>0.32811800000000002</v>
          </cell>
          <cell r="G1102">
            <v>-3.5965400000000002E-2</v>
          </cell>
        </row>
        <row r="1103">
          <cell r="B1103">
            <v>36458</v>
          </cell>
          <cell r="C1103">
            <v>447.23</v>
          </cell>
          <cell r="D1103">
            <v>16375.4</v>
          </cell>
          <cell r="E1103">
            <v>0.18848999999999999</v>
          </cell>
          <cell r="F1103">
            <v>0.32811800000000002</v>
          </cell>
          <cell r="G1103">
            <v>-3.5965400000000002E-2</v>
          </cell>
        </row>
        <row r="1104">
          <cell r="B1104">
            <v>36459</v>
          </cell>
          <cell r="C1104">
            <v>447.23</v>
          </cell>
          <cell r="D1104">
            <v>16375.4</v>
          </cell>
          <cell r="E1104">
            <v>0.18848999999999999</v>
          </cell>
          <cell r="F1104">
            <v>0.32811800000000002</v>
          </cell>
          <cell r="G1104">
            <v>-3.5965400000000002E-2</v>
          </cell>
        </row>
        <row r="1105">
          <cell r="B1105">
            <v>36460</v>
          </cell>
          <cell r="C1105">
            <v>447.23</v>
          </cell>
          <cell r="D1105">
            <v>16375.4</v>
          </cell>
          <cell r="E1105">
            <v>0.18848999999999999</v>
          </cell>
          <cell r="F1105">
            <v>0.32811800000000002</v>
          </cell>
          <cell r="G1105">
            <v>-3.5965400000000002E-2</v>
          </cell>
        </row>
        <row r="1106">
          <cell r="B1106">
            <v>36461</v>
          </cell>
          <cell r="C1106">
            <v>447.23</v>
          </cell>
          <cell r="D1106">
            <v>16375.4</v>
          </cell>
          <cell r="E1106">
            <v>0.18848999999999999</v>
          </cell>
          <cell r="F1106">
            <v>0.32811800000000002</v>
          </cell>
          <cell r="G1106">
            <v>-3.5965400000000002E-2</v>
          </cell>
        </row>
        <row r="1107">
          <cell r="B1107">
            <v>36462</v>
          </cell>
          <cell r="C1107">
            <v>447.23</v>
          </cell>
          <cell r="D1107">
            <v>16375.4</v>
          </cell>
          <cell r="E1107">
            <v>0.18848999999999999</v>
          </cell>
          <cell r="F1107">
            <v>0.32811800000000002</v>
          </cell>
          <cell r="G1107">
            <v>-3.5965400000000002E-2</v>
          </cell>
        </row>
        <row r="1108">
          <cell r="B1108">
            <v>36463</v>
          </cell>
          <cell r="C1108">
            <v>447.23</v>
          </cell>
          <cell r="D1108">
            <v>16375.4</v>
          </cell>
          <cell r="E1108">
            <v>0.18848999999999999</v>
          </cell>
          <cell r="F1108">
            <v>0.32811800000000002</v>
          </cell>
          <cell r="G1108">
            <v>-3.5965400000000002E-2</v>
          </cell>
        </row>
        <row r="1109">
          <cell r="B1109">
            <v>36464</v>
          </cell>
          <cell r="C1109">
            <v>447.23</v>
          </cell>
          <cell r="D1109">
            <v>16375.4</v>
          </cell>
          <cell r="E1109">
            <v>0.18848999999999999</v>
          </cell>
          <cell r="F1109">
            <v>0.32811800000000002</v>
          </cell>
          <cell r="G1109">
            <v>-3.5965400000000002E-2</v>
          </cell>
        </row>
        <row r="1110">
          <cell r="B1110">
            <v>36465</v>
          </cell>
          <cell r="C1110">
            <v>425</v>
          </cell>
          <cell r="D1110">
            <v>16855.04</v>
          </cell>
          <cell r="E1110">
            <v>9.7269999999999995E-2</v>
          </cell>
          <cell r="F1110">
            <v>0.32811800000000002</v>
          </cell>
          <cell r="G1110">
            <v>-3.5965400000000002E-2</v>
          </cell>
        </row>
        <row r="1111">
          <cell r="B1111">
            <v>36466</v>
          </cell>
          <cell r="C1111">
            <v>425</v>
          </cell>
          <cell r="D1111">
            <v>16855.04</v>
          </cell>
          <cell r="E1111">
            <v>9.7269999999999995E-2</v>
          </cell>
          <cell r="F1111">
            <v>0.32811800000000002</v>
          </cell>
          <cell r="G1111">
            <v>-3.5965400000000002E-2</v>
          </cell>
        </row>
        <row r="1112">
          <cell r="B1112">
            <v>36467</v>
          </cell>
          <cell r="C1112">
            <v>425</v>
          </cell>
          <cell r="D1112">
            <v>16855.04</v>
          </cell>
          <cell r="E1112">
            <v>9.7269999999999995E-2</v>
          </cell>
          <cell r="F1112">
            <v>0.32811800000000002</v>
          </cell>
          <cell r="G1112">
            <v>-3.5965400000000002E-2</v>
          </cell>
        </row>
        <row r="1113">
          <cell r="B1113">
            <v>36468</v>
          </cell>
          <cell r="C1113">
            <v>425</v>
          </cell>
          <cell r="D1113">
            <v>16855.04</v>
          </cell>
          <cell r="E1113">
            <v>9.7269999999999995E-2</v>
          </cell>
          <cell r="F1113">
            <v>0.32811800000000002</v>
          </cell>
          <cell r="G1113">
            <v>-3.5965400000000002E-2</v>
          </cell>
        </row>
        <row r="1114">
          <cell r="B1114">
            <v>36469</v>
          </cell>
          <cell r="C1114">
            <v>425</v>
          </cell>
          <cell r="D1114">
            <v>16855.04</v>
          </cell>
          <cell r="E1114">
            <v>9.7269999999999995E-2</v>
          </cell>
          <cell r="F1114">
            <v>0.32811800000000002</v>
          </cell>
          <cell r="G1114">
            <v>-3.5965400000000002E-2</v>
          </cell>
        </row>
        <row r="1115">
          <cell r="B1115">
            <v>36470</v>
          </cell>
          <cell r="C1115">
            <v>425</v>
          </cell>
          <cell r="D1115">
            <v>16855.04</v>
          </cell>
          <cell r="E1115">
            <v>9.7269999999999995E-2</v>
          </cell>
          <cell r="F1115">
            <v>0.32811800000000002</v>
          </cell>
          <cell r="G1115">
            <v>-3.5965400000000002E-2</v>
          </cell>
        </row>
        <row r="1116">
          <cell r="B1116">
            <v>36471</v>
          </cell>
          <cell r="C1116">
            <v>425</v>
          </cell>
          <cell r="D1116">
            <v>16855.04</v>
          </cell>
          <cell r="E1116">
            <v>9.7269999999999995E-2</v>
          </cell>
          <cell r="F1116">
            <v>0.32811800000000002</v>
          </cell>
          <cell r="G1116">
            <v>-3.5965400000000002E-2</v>
          </cell>
        </row>
        <row r="1117">
          <cell r="B1117">
            <v>36472</v>
          </cell>
          <cell r="C1117">
            <v>425</v>
          </cell>
          <cell r="D1117">
            <v>16855.04</v>
          </cell>
          <cell r="E1117">
            <v>9.7269999999999995E-2</v>
          </cell>
          <cell r="F1117">
            <v>0.32811800000000002</v>
          </cell>
          <cell r="G1117">
            <v>-3.5965400000000002E-2</v>
          </cell>
        </row>
        <row r="1118">
          <cell r="B1118">
            <v>36473</v>
          </cell>
          <cell r="C1118">
            <v>425</v>
          </cell>
          <cell r="D1118">
            <v>16855.04</v>
          </cell>
          <cell r="E1118">
            <v>9.7269999999999995E-2</v>
          </cell>
          <cell r="F1118">
            <v>0.32811800000000002</v>
          </cell>
          <cell r="G1118">
            <v>-3.5965400000000002E-2</v>
          </cell>
        </row>
        <row r="1119">
          <cell r="B1119">
            <v>36474</v>
          </cell>
          <cell r="C1119">
            <v>425</v>
          </cell>
          <cell r="D1119">
            <v>16855.04</v>
          </cell>
          <cell r="E1119">
            <v>9.7269999999999995E-2</v>
          </cell>
          <cell r="F1119">
            <v>0.32811800000000002</v>
          </cell>
          <cell r="G1119">
            <v>-3.5965400000000002E-2</v>
          </cell>
        </row>
        <row r="1120">
          <cell r="B1120">
            <v>36475</v>
          </cell>
          <cell r="C1120">
            <v>425</v>
          </cell>
          <cell r="D1120">
            <v>16855.04</v>
          </cell>
          <cell r="E1120">
            <v>9.7269999999999995E-2</v>
          </cell>
          <cell r="F1120">
            <v>0.32811800000000002</v>
          </cell>
          <cell r="G1120">
            <v>-3.5965400000000002E-2</v>
          </cell>
        </row>
        <row r="1121">
          <cell r="B1121">
            <v>36476</v>
          </cell>
          <cell r="C1121">
            <v>425</v>
          </cell>
          <cell r="D1121">
            <v>16855.04</v>
          </cell>
          <cell r="E1121">
            <v>9.7269999999999995E-2</v>
          </cell>
          <cell r="F1121">
            <v>0.32811800000000002</v>
          </cell>
          <cell r="G1121">
            <v>-3.5965400000000002E-2</v>
          </cell>
        </row>
        <row r="1122">
          <cell r="B1122">
            <v>36477</v>
          </cell>
          <cell r="C1122">
            <v>425</v>
          </cell>
          <cell r="D1122">
            <v>16855.04</v>
          </cell>
          <cell r="E1122">
            <v>9.7269999999999995E-2</v>
          </cell>
          <cell r="F1122">
            <v>0.32811800000000002</v>
          </cell>
          <cell r="G1122">
            <v>-3.5965400000000002E-2</v>
          </cell>
        </row>
        <row r="1123">
          <cell r="B1123">
            <v>36478</v>
          </cell>
          <cell r="C1123">
            <v>425</v>
          </cell>
          <cell r="D1123">
            <v>16855.04</v>
          </cell>
          <cell r="E1123">
            <v>9.7269999999999995E-2</v>
          </cell>
          <cell r="F1123">
            <v>0.32811800000000002</v>
          </cell>
          <cell r="G1123">
            <v>-3.5965400000000002E-2</v>
          </cell>
        </row>
        <row r="1124">
          <cell r="B1124">
            <v>36479</v>
          </cell>
          <cell r="C1124">
            <v>425</v>
          </cell>
          <cell r="D1124">
            <v>16855.04</v>
          </cell>
          <cell r="E1124">
            <v>9.7269999999999995E-2</v>
          </cell>
          <cell r="F1124">
            <v>0.32811800000000002</v>
          </cell>
          <cell r="G1124">
            <v>-3.5965400000000002E-2</v>
          </cell>
        </row>
        <row r="1125">
          <cell r="B1125">
            <v>36480</v>
          </cell>
          <cell r="C1125">
            <v>425</v>
          </cell>
          <cell r="D1125">
            <v>16855.04</v>
          </cell>
          <cell r="E1125">
            <v>9.7269999999999995E-2</v>
          </cell>
          <cell r="F1125">
            <v>0.32811800000000002</v>
          </cell>
          <cell r="G1125">
            <v>-3.5965400000000002E-2</v>
          </cell>
        </row>
        <row r="1126">
          <cell r="B1126">
            <v>36481</v>
          </cell>
          <cell r="C1126">
            <v>425</v>
          </cell>
          <cell r="D1126">
            <v>16855.04</v>
          </cell>
          <cell r="E1126">
            <v>9.7269999999999995E-2</v>
          </cell>
          <cell r="F1126">
            <v>0.32811800000000002</v>
          </cell>
          <cell r="G1126">
            <v>-3.5965400000000002E-2</v>
          </cell>
        </row>
        <row r="1127">
          <cell r="B1127">
            <v>36482</v>
          </cell>
          <cell r="C1127">
            <v>425</v>
          </cell>
          <cell r="D1127">
            <v>16855.04</v>
          </cell>
          <cell r="E1127">
            <v>9.7269999999999995E-2</v>
          </cell>
          <cell r="F1127">
            <v>0.32811800000000002</v>
          </cell>
          <cell r="G1127">
            <v>-3.5965400000000002E-2</v>
          </cell>
        </row>
        <row r="1128">
          <cell r="B1128">
            <v>36483</v>
          </cell>
          <cell r="C1128">
            <v>425</v>
          </cell>
          <cell r="D1128">
            <v>16855.04</v>
          </cell>
          <cell r="E1128">
            <v>9.7269999999999995E-2</v>
          </cell>
          <cell r="F1128">
            <v>0.32811800000000002</v>
          </cell>
          <cell r="G1128">
            <v>-3.5965400000000002E-2</v>
          </cell>
        </row>
        <row r="1129">
          <cell r="B1129">
            <v>36484</v>
          </cell>
          <cell r="C1129">
            <v>425</v>
          </cell>
          <cell r="D1129">
            <v>16855.04</v>
          </cell>
          <cell r="E1129">
            <v>9.7269999999999995E-2</v>
          </cell>
          <cell r="F1129">
            <v>0.32811800000000002</v>
          </cell>
          <cell r="G1129">
            <v>-3.5965400000000002E-2</v>
          </cell>
        </row>
        <row r="1130">
          <cell r="B1130">
            <v>36485</v>
          </cell>
          <cell r="C1130">
            <v>425</v>
          </cell>
          <cell r="D1130">
            <v>16855.04</v>
          </cell>
          <cell r="E1130">
            <v>9.7269999999999995E-2</v>
          </cell>
          <cell r="F1130">
            <v>0.32811800000000002</v>
          </cell>
          <cell r="G1130">
            <v>-3.5965400000000002E-2</v>
          </cell>
        </row>
        <row r="1131">
          <cell r="B1131">
            <v>36486</v>
          </cell>
          <cell r="C1131">
            <v>425</v>
          </cell>
          <cell r="D1131">
            <v>16855.04</v>
          </cell>
          <cell r="E1131">
            <v>9.7269999999999995E-2</v>
          </cell>
          <cell r="F1131">
            <v>0.32811800000000002</v>
          </cell>
          <cell r="G1131">
            <v>-3.5965400000000002E-2</v>
          </cell>
        </row>
        <row r="1132">
          <cell r="B1132">
            <v>36487</v>
          </cell>
          <cell r="C1132">
            <v>425</v>
          </cell>
          <cell r="D1132">
            <v>16855.04</v>
          </cell>
          <cell r="E1132">
            <v>9.7269999999999995E-2</v>
          </cell>
          <cell r="F1132">
            <v>0.32811800000000002</v>
          </cell>
          <cell r="G1132">
            <v>-3.5965400000000002E-2</v>
          </cell>
        </row>
        <row r="1133">
          <cell r="B1133">
            <v>36488</v>
          </cell>
          <cell r="C1133">
            <v>425</v>
          </cell>
          <cell r="D1133">
            <v>16855.04</v>
          </cell>
          <cell r="E1133">
            <v>9.7269999999999995E-2</v>
          </cell>
          <cell r="F1133">
            <v>0.32811800000000002</v>
          </cell>
          <cell r="G1133">
            <v>-3.5965400000000002E-2</v>
          </cell>
        </row>
        <row r="1134">
          <cell r="B1134">
            <v>36489</v>
          </cell>
          <cell r="C1134">
            <v>425</v>
          </cell>
          <cell r="D1134">
            <v>16855.04</v>
          </cell>
          <cell r="E1134">
            <v>9.7269999999999995E-2</v>
          </cell>
          <cell r="F1134">
            <v>0.32811800000000002</v>
          </cell>
          <cell r="G1134">
            <v>-3.5965400000000002E-2</v>
          </cell>
        </row>
        <row r="1135">
          <cell r="B1135">
            <v>36490</v>
          </cell>
          <cell r="C1135">
            <v>425</v>
          </cell>
          <cell r="D1135">
            <v>16855.04</v>
          </cell>
          <cell r="E1135">
            <v>9.7269999999999995E-2</v>
          </cell>
          <cell r="F1135">
            <v>0.32811800000000002</v>
          </cell>
          <cell r="G1135">
            <v>-3.5965400000000002E-2</v>
          </cell>
        </row>
        <row r="1136">
          <cell r="B1136">
            <v>36491</v>
          </cell>
          <cell r="C1136">
            <v>425</v>
          </cell>
          <cell r="D1136">
            <v>16855.04</v>
          </cell>
          <cell r="E1136">
            <v>9.7269999999999995E-2</v>
          </cell>
          <cell r="F1136">
            <v>0.32811800000000002</v>
          </cell>
          <cell r="G1136">
            <v>-3.5965400000000002E-2</v>
          </cell>
        </row>
        <row r="1137">
          <cell r="B1137">
            <v>36492</v>
          </cell>
          <cell r="C1137">
            <v>425</v>
          </cell>
          <cell r="D1137">
            <v>16855.04</v>
          </cell>
          <cell r="E1137">
            <v>9.7269999999999995E-2</v>
          </cell>
          <cell r="F1137">
            <v>0.32811800000000002</v>
          </cell>
          <cell r="G1137">
            <v>-3.5965400000000002E-2</v>
          </cell>
        </row>
        <row r="1138">
          <cell r="B1138">
            <v>36493</v>
          </cell>
          <cell r="C1138">
            <v>425</v>
          </cell>
          <cell r="D1138">
            <v>16855.04</v>
          </cell>
          <cell r="E1138">
            <v>9.7269999999999995E-2</v>
          </cell>
          <cell r="F1138">
            <v>0.32811800000000002</v>
          </cell>
          <cell r="G1138">
            <v>-3.5965400000000002E-2</v>
          </cell>
        </row>
        <row r="1139">
          <cell r="B1139">
            <v>36494</v>
          </cell>
          <cell r="C1139">
            <v>425</v>
          </cell>
          <cell r="D1139">
            <v>16855.04</v>
          </cell>
          <cell r="E1139">
            <v>9.7269999999999995E-2</v>
          </cell>
          <cell r="F1139">
            <v>0.32811800000000002</v>
          </cell>
          <cell r="G1139">
            <v>-3.5965400000000002E-2</v>
          </cell>
        </row>
        <row r="1140">
          <cell r="B1140">
            <v>36495</v>
          </cell>
          <cell r="C1140">
            <v>448.7</v>
          </cell>
          <cell r="D1140">
            <v>19525.89</v>
          </cell>
          <cell r="E1140">
            <v>-3.5965400000000002E-2</v>
          </cell>
          <cell r="F1140">
            <v>0.32811800000000002</v>
          </cell>
          <cell r="G1140">
            <v>-3.5965400000000002E-2</v>
          </cell>
        </row>
        <row r="1141">
          <cell r="B1141">
            <v>36496</v>
          </cell>
          <cell r="C1141">
            <v>448.7</v>
          </cell>
          <cell r="D1141">
            <v>19525.89</v>
          </cell>
          <cell r="E1141">
            <v>-3.5965400000000002E-2</v>
          </cell>
          <cell r="F1141">
            <v>0.32811800000000002</v>
          </cell>
          <cell r="G1141">
            <v>-3.5965400000000002E-2</v>
          </cell>
        </row>
        <row r="1142">
          <cell r="B1142">
            <v>36497</v>
          </cell>
          <cell r="C1142">
            <v>448.7</v>
          </cell>
          <cell r="D1142">
            <v>19525.89</v>
          </cell>
          <cell r="E1142">
            <v>-3.5965400000000002E-2</v>
          </cell>
          <cell r="F1142">
            <v>0.32811800000000002</v>
          </cell>
          <cell r="G1142">
            <v>-3.5965400000000002E-2</v>
          </cell>
        </row>
        <row r="1143">
          <cell r="B1143">
            <v>36498</v>
          </cell>
          <cell r="C1143">
            <v>448.7</v>
          </cell>
          <cell r="D1143">
            <v>19525.89</v>
          </cell>
          <cell r="E1143">
            <v>-3.5965400000000002E-2</v>
          </cell>
          <cell r="F1143">
            <v>0.32811800000000002</v>
          </cell>
          <cell r="G1143">
            <v>-3.5965400000000002E-2</v>
          </cell>
        </row>
        <row r="1144">
          <cell r="B1144">
            <v>36499</v>
          </cell>
          <cell r="C1144">
            <v>448.7</v>
          </cell>
          <cell r="D1144">
            <v>19525.89</v>
          </cell>
          <cell r="E1144">
            <v>-3.5965400000000002E-2</v>
          </cell>
          <cell r="F1144">
            <v>0.32811800000000002</v>
          </cell>
          <cell r="G1144">
            <v>-3.5965400000000002E-2</v>
          </cell>
        </row>
        <row r="1145">
          <cell r="B1145">
            <v>36500</v>
          </cell>
          <cell r="C1145">
            <v>448.7</v>
          </cell>
          <cell r="D1145">
            <v>19525.89</v>
          </cell>
          <cell r="E1145">
            <v>-3.5965400000000002E-2</v>
          </cell>
          <cell r="F1145">
            <v>0.32811800000000002</v>
          </cell>
          <cell r="G1145">
            <v>-3.5965400000000002E-2</v>
          </cell>
        </row>
        <row r="1146">
          <cell r="B1146">
            <v>36501</v>
          </cell>
          <cell r="C1146">
            <v>448.7</v>
          </cell>
          <cell r="D1146">
            <v>19525.89</v>
          </cell>
          <cell r="E1146">
            <v>-3.5965400000000002E-2</v>
          </cell>
          <cell r="F1146">
            <v>0.32811800000000002</v>
          </cell>
          <cell r="G1146">
            <v>-3.5965400000000002E-2</v>
          </cell>
        </row>
        <row r="1147">
          <cell r="B1147">
            <v>36502</v>
          </cell>
          <cell r="C1147">
            <v>448.7</v>
          </cell>
          <cell r="D1147">
            <v>19525.89</v>
          </cell>
          <cell r="E1147">
            <v>-3.5965400000000002E-2</v>
          </cell>
          <cell r="F1147">
            <v>0.32811800000000002</v>
          </cell>
          <cell r="G1147">
            <v>-3.5965400000000002E-2</v>
          </cell>
        </row>
        <row r="1148">
          <cell r="B1148">
            <v>36503</v>
          </cell>
          <cell r="C1148">
            <v>448.7</v>
          </cell>
          <cell r="D1148">
            <v>19525.89</v>
          </cell>
          <cell r="E1148">
            <v>-3.5965400000000002E-2</v>
          </cell>
          <cell r="F1148">
            <v>0.32811800000000002</v>
          </cell>
          <cell r="G1148">
            <v>-3.5965400000000002E-2</v>
          </cell>
        </row>
        <row r="1149">
          <cell r="B1149">
            <v>36504</v>
          </cell>
          <cell r="C1149">
            <v>448.7</v>
          </cell>
          <cell r="D1149">
            <v>19525.89</v>
          </cell>
          <cell r="E1149">
            <v>-3.5965400000000002E-2</v>
          </cell>
          <cell r="F1149">
            <v>0.32811800000000002</v>
          </cell>
          <cell r="G1149">
            <v>-3.5965400000000002E-2</v>
          </cell>
        </row>
        <row r="1150">
          <cell r="B1150">
            <v>36505</v>
          </cell>
          <cell r="C1150">
            <v>448.7</v>
          </cell>
          <cell r="D1150">
            <v>19525.89</v>
          </cell>
          <cell r="E1150">
            <v>-3.5965400000000002E-2</v>
          </cell>
          <cell r="F1150">
            <v>0.32811800000000002</v>
          </cell>
          <cell r="G1150">
            <v>-3.5965400000000002E-2</v>
          </cell>
        </row>
        <row r="1151">
          <cell r="B1151">
            <v>36506</v>
          </cell>
          <cell r="C1151">
            <v>448.7</v>
          </cell>
          <cell r="D1151">
            <v>19525.89</v>
          </cell>
          <cell r="E1151">
            <v>-3.5965400000000002E-2</v>
          </cell>
          <cell r="F1151">
            <v>0.32811800000000002</v>
          </cell>
          <cell r="G1151">
            <v>-3.5965400000000002E-2</v>
          </cell>
        </row>
        <row r="1152">
          <cell r="B1152">
            <v>36507</v>
          </cell>
          <cell r="C1152">
            <v>448.7</v>
          </cell>
          <cell r="D1152">
            <v>19525.89</v>
          </cell>
          <cell r="E1152">
            <v>-3.5965400000000002E-2</v>
          </cell>
          <cell r="F1152">
            <v>0.32811800000000002</v>
          </cell>
          <cell r="G1152">
            <v>-3.5965400000000002E-2</v>
          </cell>
        </row>
        <row r="1153">
          <cell r="B1153">
            <v>36508</v>
          </cell>
          <cell r="C1153">
            <v>448.7</v>
          </cell>
          <cell r="D1153">
            <v>19525.89</v>
          </cell>
          <cell r="E1153">
            <v>-3.5965400000000002E-2</v>
          </cell>
          <cell r="F1153">
            <v>0.32811800000000002</v>
          </cell>
          <cell r="G1153">
            <v>-3.5965400000000002E-2</v>
          </cell>
        </row>
        <row r="1154">
          <cell r="B1154">
            <v>36509</v>
          </cell>
          <cell r="C1154">
            <v>448.7</v>
          </cell>
          <cell r="D1154">
            <v>19525.89</v>
          </cell>
          <cell r="E1154">
            <v>-3.5965400000000002E-2</v>
          </cell>
          <cell r="F1154">
            <v>0.32811800000000002</v>
          </cell>
          <cell r="G1154">
            <v>-3.5965400000000002E-2</v>
          </cell>
        </row>
        <row r="1155">
          <cell r="B1155">
            <v>36510</v>
          </cell>
          <cell r="C1155">
            <v>448.7</v>
          </cell>
          <cell r="D1155">
            <v>19525.89</v>
          </cell>
          <cell r="E1155">
            <v>-3.5965400000000002E-2</v>
          </cell>
          <cell r="F1155">
            <v>0.32811800000000002</v>
          </cell>
          <cell r="G1155">
            <v>-3.5965400000000002E-2</v>
          </cell>
        </row>
        <row r="1156">
          <cell r="B1156">
            <v>36511</v>
          </cell>
          <cell r="C1156">
            <v>448.7</v>
          </cell>
          <cell r="D1156">
            <v>19525.89</v>
          </cell>
          <cell r="E1156">
            <v>-3.5965400000000002E-2</v>
          </cell>
          <cell r="F1156">
            <v>0.32811800000000002</v>
          </cell>
          <cell r="G1156">
            <v>-3.5965400000000002E-2</v>
          </cell>
        </row>
        <row r="1157">
          <cell r="B1157">
            <v>36512</v>
          </cell>
          <cell r="C1157">
            <v>448.7</v>
          </cell>
          <cell r="D1157">
            <v>19525.89</v>
          </cell>
          <cell r="E1157">
            <v>-3.5965400000000002E-2</v>
          </cell>
          <cell r="F1157">
            <v>0.32811800000000002</v>
          </cell>
          <cell r="G1157">
            <v>-3.5965400000000002E-2</v>
          </cell>
        </row>
        <row r="1158">
          <cell r="B1158">
            <v>36513</v>
          </cell>
          <cell r="C1158">
            <v>448.7</v>
          </cell>
          <cell r="D1158">
            <v>19525.89</v>
          </cell>
          <cell r="E1158">
            <v>-3.5965400000000002E-2</v>
          </cell>
          <cell r="F1158">
            <v>0.32811800000000002</v>
          </cell>
          <cell r="G1158">
            <v>-3.5965400000000002E-2</v>
          </cell>
        </row>
        <row r="1159">
          <cell r="B1159">
            <v>36514</v>
          </cell>
          <cell r="C1159">
            <v>448.7</v>
          </cell>
          <cell r="D1159">
            <v>19525.89</v>
          </cell>
          <cell r="E1159">
            <v>-3.5965400000000002E-2</v>
          </cell>
          <cell r="F1159">
            <v>0.32811800000000002</v>
          </cell>
          <cell r="G1159">
            <v>-3.5965400000000002E-2</v>
          </cell>
        </row>
        <row r="1160">
          <cell r="B1160">
            <v>36515</v>
          </cell>
          <cell r="C1160">
            <v>448.7</v>
          </cell>
          <cell r="D1160">
            <v>19525.89</v>
          </cell>
          <cell r="E1160">
            <v>-3.5965400000000002E-2</v>
          </cell>
          <cell r="F1160">
            <v>0.32811800000000002</v>
          </cell>
          <cell r="G1160">
            <v>-3.5965400000000002E-2</v>
          </cell>
        </row>
        <row r="1161">
          <cell r="B1161">
            <v>36516</v>
          </cell>
          <cell r="C1161">
            <v>448.7</v>
          </cell>
          <cell r="D1161">
            <v>19525.89</v>
          </cell>
          <cell r="E1161">
            <v>-3.5965400000000002E-2</v>
          </cell>
          <cell r="F1161">
            <v>0.32811800000000002</v>
          </cell>
          <cell r="G1161">
            <v>-3.5965400000000002E-2</v>
          </cell>
        </row>
        <row r="1162">
          <cell r="B1162">
            <v>36517</v>
          </cell>
          <cell r="C1162">
            <v>448.7</v>
          </cell>
          <cell r="D1162">
            <v>19525.89</v>
          </cell>
          <cell r="E1162">
            <v>-3.5965400000000002E-2</v>
          </cell>
          <cell r="F1162">
            <v>0.32811800000000002</v>
          </cell>
          <cell r="G1162">
            <v>-3.5965400000000002E-2</v>
          </cell>
        </row>
        <row r="1163">
          <cell r="B1163">
            <v>36518</v>
          </cell>
          <cell r="C1163">
            <v>448.7</v>
          </cell>
          <cell r="D1163">
            <v>19525.89</v>
          </cell>
          <cell r="E1163">
            <v>-3.5965400000000002E-2</v>
          </cell>
          <cell r="F1163">
            <v>0.32811800000000002</v>
          </cell>
          <cell r="G1163">
            <v>-3.5965400000000002E-2</v>
          </cell>
        </row>
        <row r="1164">
          <cell r="B1164">
            <v>36519</v>
          </cell>
          <cell r="C1164">
            <v>448.7</v>
          </cell>
          <cell r="D1164">
            <v>19525.89</v>
          </cell>
          <cell r="E1164">
            <v>-3.5965400000000002E-2</v>
          </cell>
          <cell r="F1164">
            <v>0.32811800000000002</v>
          </cell>
          <cell r="G1164">
            <v>-3.5965400000000002E-2</v>
          </cell>
        </row>
        <row r="1165">
          <cell r="B1165">
            <v>36520</v>
          </cell>
          <cell r="C1165">
            <v>448.7</v>
          </cell>
          <cell r="D1165">
            <v>19525.89</v>
          </cell>
          <cell r="E1165">
            <v>-3.5965400000000002E-2</v>
          </cell>
          <cell r="F1165">
            <v>0.32811800000000002</v>
          </cell>
          <cell r="G1165">
            <v>-3.5965400000000002E-2</v>
          </cell>
        </row>
        <row r="1166">
          <cell r="B1166">
            <v>36521</v>
          </cell>
          <cell r="C1166">
            <v>448.7</v>
          </cell>
          <cell r="D1166">
            <v>19525.89</v>
          </cell>
          <cell r="E1166">
            <v>-3.5965400000000002E-2</v>
          </cell>
          <cell r="F1166">
            <v>0.32811800000000002</v>
          </cell>
          <cell r="G1166">
            <v>-3.5965400000000002E-2</v>
          </cell>
        </row>
        <row r="1167">
          <cell r="B1167">
            <v>36522</v>
          </cell>
          <cell r="C1167">
            <v>448.7</v>
          </cell>
          <cell r="D1167">
            <v>19525.89</v>
          </cell>
          <cell r="E1167">
            <v>-3.5965400000000002E-2</v>
          </cell>
          <cell r="F1167">
            <v>0.32811800000000002</v>
          </cell>
          <cell r="G1167">
            <v>-3.5965400000000002E-2</v>
          </cell>
        </row>
        <row r="1168">
          <cell r="B1168">
            <v>36523</v>
          </cell>
          <cell r="C1168">
            <v>448.7</v>
          </cell>
          <cell r="D1168">
            <v>19525.89</v>
          </cell>
          <cell r="E1168">
            <v>-3.5965400000000002E-2</v>
          </cell>
          <cell r="F1168">
            <v>0.32811800000000002</v>
          </cell>
          <cell r="G1168">
            <v>-3.5965400000000002E-2</v>
          </cell>
        </row>
        <row r="1169">
          <cell r="B1169">
            <v>36524</v>
          </cell>
          <cell r="C1169">
            <v>448.7</v>
          </cell>
          <cell r="D1169">
            <v>19525.89</v>
          </cell>
          <cell r="E1169">
            <v>-3.5965400000000002E-2</v>
          </cell>
          <cell r="F1169">
            <v>0.32811800000000002</v>
          </cell>
          <cell r="G1169">
            <v>-3.5965400000000002E-2</v>
          </cell>
        </row>
        <row r="1170">
          <cell r="B1170">
            <v>36525</v>
          </cell>
          <cell r="C1170">
            <v>448.7</v>
          </cell>
          <cell r="D1170">
            <v>19525.89</v>
          </cell>
          <cell r="E1170">
            <v>-3.5965400000000002E-2</v>
          </cell>
          <cell r="F1170">
            <v>0.32811800000000002</v>
          </cell>
          <cell r="G1170">
            <v>-3.5965400000000002E-2</v>
          </cell>
        </row>
        <row r="1171">
          <cell r="B1171">
            <v>36526</v>
          </cell>
          <cell r="C1171">
            <v>513</v>
          </cell>
          <cell r="D1171">
            <v>25000</v>
          </cell>
          <cell r="E1171">
            <v>-0.20506688000000001</v>
          </cell>
          <cell r="F1171">
            <v>0.257967</v>
          </cell>
          <cell r="G1171">
            <v>-0.2050669</v>
          </cell>
        </row>
        <row r="1172">
          <cell r="B1172">
            <v>36527</v>
          </cell>
          <cell r="C1172">
            <v>513</v>
          </cell>
          <cell r="D1172">
            <v>25000</v>
          </cell>
          <cell r="E1172">
            <v>-0.20506688000000001</v>
          </cell>
          <cell r="F1172">
            <v>0.257967</v>
          </cell>
          <cell r="G1172">
            <v>-0.2050669</v>
          </cell>
        </row>
        <row r="1173">
          <cell r="B1173">
            <v>36528</v>
          </cell>
          <cell r="C1173">
            <v>513</v>
          </cell>
          <cell r="D1173">
            <v>25000</v>
          </cell>
          <cell r="E1173">
            <v>-0.20506688000000001</v>
          </cell>
          <cell r="F1173">
            <v>0.257967</v>
          </cell>
          <cell r="G1173">
            <v>-0.2050669</v>
          </cell>
        </row>
        <row r="1174">
          <cell r="B1174">
            <v>36529</v>
          </cell>
          <cell r="C1174">
            <v>513</v>
          </cell>
          <cell r="D1174">
            <v>25000</v>
          </cell>
          <cell r="E1174">
            <v>-0.20506688000000001</v>
          </cell>
          <cell r="F1174">
            <v>0.257967</v>
          </cell>
          <cell r="G1174">
            <v>-0.2050669</v>
          </cell>
        </row>
        <row r="1175">
          <cell r="B1175">
            <v>36530</v>
          </cell>
          <cell r="C1175">
            <v>513</v>
          </cell>
          <cell r="D1175">
            <v>25000</v>
          </cell>
          <cell r="E1175">
            <v>-0.20506688000000001</v>
          </cell>
          <cell r="F1175">
            <v>0.257967</v>
          </cell>
          <cell r="G1175">
            <v>-0.2050669</v>
          </cell>
        </row>
        <row r="1176">
          <cell r="B1176">
            <v>36531</v>
          </cell>
          <cell r="C1176">
            <v>513</v>
          </cell>
          <cell r="D1176">
            <v>25000</v>
          </cell>
          <cell r="E1176">
            <v>-0.20506688000000001</v>
          </cell>
          <cell r="F1176">
            <v>0.257967</v>
          </cell>
          <cell r="G1176">
            <v>-0.2050669</v>
          </cell>
        </row>
        <row r="1177">
          <cell r="B1177">
            <v>36532</v>
          </cell>
          <cell r="C1177">
            <v>513</v>
          </cell>
          <cell r="D1177">
            <v>25000</v>
          </cell>
          <cell r="E1177">
            <v>-0.20506688000000001</v>
          </cell>
          <cell r="F1177">
            <v>0.257967</v>
          </cell>
          <cell r="G1177">
            <v>-0.2050669</v>
          </cell>
        </row>
        <row r="1178">
          <cell r="B1178">
            <v>36533</v>
          </cell>
          <cell r="C1178">
            <v>513</v>
          </cell>
          <cell r="D1178">
            <v>25000</v>
          </cell>
          <cell r="E1178">
            <v>-0.20506688000000001</v>
          </cell>
          <cell r="F1178">
            <v>0.257967</v>
          </cell>
          <cell r="G1178">
            <v>-0.2050669</v>
          </cell>
        </row>
        <row r="1179">
          <cell r="B1179">
            <v>36534</v>
          </cell>
          <cell r="C1179">
            <v>513</v>
          </cell>
          <cell r="D1179">
            <v>25000</v>
          </cell>
          <cell r="E1179">
            <v>-0.20506688000000001</v>
          </cell>
          <cell r="F1179">
            <v>0.257967</v>
          </cell>
          <cell r="G1179">
            <v>-0.2050669</v>
          </cell>
        </row>
        <row r="1180">
          <cell r="B1180">
            <v>36535</v>
          </cell>
          <cell r="C1180">
            <v>513</v>
          </cell>
          <cell r="D1180">
            <v>25000</v>
          </cell>
          <cell r="E1180">
            <v>-0.20506688000000001</v>
          </cell>
          <cell r="F1180">
            <v>0.257967</v>
          </cell>
          <cell r="G1180">
            <v>-0.2050669</v>
          </cell>
        </row>
        <row r="1181">
          <cell r="B1181">
            <v>36536</v>
          </cell>
          <cell r="C1181">
            <v>513</v>
          </cell>
          <cell r="D1181">
            <v>25000</v>
          </cell>
          <cell r="E1181">
            <v>-0.20506688000000001</v>
          </cell>
          <cell r="F1181">
            <v>0.257967</v>
          </cell>
          <cell r="G1181">
            <v>-0.2050669</v>
          </cell>
        </row>
        <row r="1182">
          <cell r="B1182">
            <v>36537</v>
          </cell>
          <cell r="C1182">
            <v>513</v>
          </cell>
          <cell r="D1182">
            <v>25000</v>
          </cell>
          <cell r="E1182">
            <v>-0.20506688000000001</v>
          </cell>
          <cell r="F1182">
            <v>0.257967</v>
          </cell>
          <cell r="G1182">
            <v>-0.2050669</v>
          </cell>
        </row>
        <row r="1183">
          <cell r="B1183">
            <v>36538</v>
          </cell>
          <cell r="C1183">
            <v>513</v>
          </cell>
          <cell r="D1183">
            <v>25000</v>
          </cell>
          <cell r="E1183">
            <v>-0.20506688000000001</v>
          </cell>
          <cell r="F1183">
            <v>0.257967</v>
          </cell>
          <cell r="G1183">
            <v>-0.2050669</v>
          </cell>
        </row>
        <row r="1184">
          <cell r="B1184">
            <v>36539</v>
          </cell>
          <cell r="C1184">
            <v>513</v>
          </cell>
          <cell r="D1184">
            <v>25000</v>
          </cell>
          <cell r="E1184">
            <v>-0.20506688000000001</v>
          </cell>
          <cell r="F1184">
            <v>0.257967</v>
          </cell>
          <cell r="G1184">
            <v>-0.2050669</v>
          </cell>
        </row>
        <row r="1185">
          <cell r="B1185">
            <v>36540</v>
          </cell>
          <cell r="C1185">
            <v>513</v>
          </cell>
          <cell r="D1185">
            <v>25000</v>
          </cell>
          <cell r="E1185">
            <v>-0.20506688000000001</v>
          </cell>
          <cell r="F1185">
            <v>0.257967</v>
          </cell>
          <cell r="G1185">
            <v>-0.2050669</v>
          </cell>
        </row>
        <row r="1186">
          <cell r="B1186">
            <v>36541</v>
          </cell>
          <cell r="C1186">
            <v>513</v>
          </cell>
          <cell r="D1186">
            <v>25000</v>
          </cell>
          <cell r="E1186">
            <v>-0.20506688000000001</v>
          </cell>
          <cell r="F1186">
            <v>0.257967</v>
          </cell>
          <cell r="G1186">
            <v>-0.2050669</v>
          </cell>
        </row>
        <row r="1187">
          <cell r="B1187">
            <v>36542</v>
          </cell>
          <cell r="C1187">
            <v>513</v>
          </cell>
          <cell r="D1187">
            <v>25000</v>
          </cell>
          <cell r="E1187">
            <v>-0.20506688000000001</v>
          </cell>
          <cell r="F1187">
            <v>0.257967</v>
          </cell>
          <cell r="G1187">
            <v>-0.2050669</v>
          </cell>
        </row>
        <row r="1188">
          <cell r="B1188">
            <v>36543</v>
          </cell>
          <cell r="C1188">
            <v>513</v>
          </cell>
          <cell r="D1188">
            <v>25000</v>
          </cell>
          <cell r="E1188">
            <v>-0.20506688000000001</v>
          </cell>
          <cell r="F1188">
            <v>0.257967</v>
          </cell>
          <cell r="G1188">
            <v>-0.2050669</v>
          </cell>
        </row>
        <row r="1189">
          <cell r="B1189">
            <v>36544</v>
          </cell>
          <cell r="C1189">
            <v>513</v>
          </cell>
          <cell r="D1189">
            <v>25000</v>
          </cell>
          <cell r="E1189">
            <v>-0.20506688000000001</v>
          </cell>
          <cell r="F1189">
            <v>0.257967</v>
          </cell>
          <cell r="G1189">
            <v>-0.2050669</v>
          </cell>
        </row>
        <row r="1190">
          <cell r="B1190">
            <v>36545</v>
          </cell>
          <cell r="C1190">
            <v>513</v>
          </cell>
          <cell r="D1190">
            <v>25000</v>
          </cell>
          <cell r="E1190">
            <v>-0.20506688000000001</v>
          </cell>
          <cell r="F1190">
            <v>0.257967</v>
          </cell>
          <cell r="G1190">
            <v>-0.2050669</v>
          </cell>
        </row>
        <row r="1191">
          <cell r="B1191">
            <v>36546</v>
          </cell>
          <cell r="C1191">
            <v>513</v>
          </cell>
          <cell r="D1191">
            <v>25000</v>
          </cell>
          <cell r="E1191">
            <v>-0.20506688000000001</v>
          </cell>
          <cell r="F1191">
            <v>0.257967</v>
          </cell>
          <cell r="G1191">
            <v>-0.2050669</v>
          </cell>
        </row>
        <row r="1192">
          <cell r="B1192">
            <v>36547</v>
          </cell>
          <cell r="C1192">
            <v>513</v>
          </cell>
          <cell r="D1192">
            <v>25000</v>
          </cell>
          <cell r="E1192">
            <v>-0.20506688000000001</v>
          </cell>
          <cell r="F1192">
            <v>0.257967</v>
          </cell>
          <cell r="G1192">
            <v>-0.2050669</v>
          </cell>
        </row>
        <row r="1193">
          <cell r="B1193">
            <v>36548</v>
          </cell>
          <cell r="C1193">
            <v>513</v>
          </cell>
          <cell r="D1193">
            <v>25000</v>
          </cell>
          <cell r="E1193">
            <v>-0.20506688000000001</v>
          </cell>
          <cell r="F1193">
            <v>0.257967</v>
          </cell>
          <cell r="G1193">
            <v>-0.2050669</v>
          </cell>
        </row>
        <row r="1194">
          <cell r="B1194">
            <v>36549</v>
          </cell>
          <cell r="C1194">
            <v>513</v>
          </cell>
          <cell r="D1194">
            <v>25000</v>
          </cell>
          <cell r="E1194">
            <v>-0.20506688000000001</v>
          </cell>
          <cell r="F1194">
            <v>0.257967</v>
          </cell>
          <cell r="G1194">
            <v>-0.2050669</v>
          </cell>
        </row>
        <row r="1195">
          <cell r="B1195">
            <v>36550</v>
          </cell>
          <cell r="C1195">
            <v>513</v>
          </cell>
          <cell r="D1195">
            <v>25000</v>
          </cell>
          <cell r="E1195">
            <v>-0.20506688000000001</v>
          </cell>
          <cell r="F1195">
            <v>0.257967</v>
          </cell>
          <cell r="G1195">
            <v>-0.2050669</v>
          </cell>
        </row>
        <row r="1196">
          <cell r="B1196">
            <v>36551</v>
          </cell>
          <cell r="C1196">
            <v>513</v>
          </cell>
          <cell r="D1196">
            <v>25000</v>
          </cell>
          <cell r="E1196">
            <v>-0.20506688000000001</v>
          </cell>
          <cell r="F1196">
            <v>0.257967</v>
          </cell>
          <cell r="G1196">
            <v>-0.2050669</v>
          </cell>
        </row>
        <row r="1197">
          <cell r="B1197">
            <v>36552</v>
          </cell>
          <cell r="C1197">
            <v>513</v>
          </cell>
          <cell r="D1197">
            <v>25000</v>
          </cell>
          <cell r="E1197">
            <v>-0.20506688000000001</v>
          </cell>
          <cell r="F1197">
            <v>0.257967</v>
          </cell>
          <cell r="G1197">
            <v>-0.2050669</v>
          </cell>
        </row>
        <row r="1198">
          <cell r="B1198">
            <v>36553</v>
          </cell>
          <cell r="C1198">
            <v>513</v>
          </cell>
          <cell r="D1198">
            <v>25000</v>
          </cell>
          <cell r="E1198">
            <v>-0.20506688000000001</v>
          </cell>
          <cell r="F1198">
            <v>0.257967</v>
          </cell>
          <cell r="G1198">
            <v>-0.2050669</v>
          </cell>
        </row>
        <row r="1199">
          <cell r="B1199">
            <v>36554</v>
          </cell>
          <cell r="C1199">
            <v>513</v>
          </cell>
          <cell r="D1199">
            <v>25000</v>
          </cell>
          <cell r="E1199">
            <v>-0.20506688000000001</v>
          </cell>
          <cell r="F1199">
            <v>0.257967</v>
          </cell>
          <cell r="G1199">
            <v>-0.2050669</v>
          </cell>
        </row>
        <row r="1200">
          <cell r="B1200">
            <v>36555</v>
          </cell>
          <cell r="C1200">
            <v>513</v>
          </cell>
          <cell r="D1200">
            <v>25000</v>
          </cell>
          <cell r="E1200">
            <v>-0.20506688000000001</v>
          </cell>
          <cell r="F1200">
            <v>0.257967</v>
          </cell>
          <cell r="G1200">
            <v>-0.2050669</v>
          </cell>
        </row>
        <row r="1201">
          <cell r="B1201">
            <v>36556</v>
          </cell>
          <cell r="C1201">
            <v>513</v>
          </cell>
          <cell r="D1201">
            <v>25000</v>
          </cell>
          <cell r="E1201">
            <v>-0.20506688000000001</v>
          </cell>
          <cell r="F1201">
            <v>0.257967</v>
          </cell>
          <cell r="G1201">
            <v>-0.2050669</v>
          </cell>
        </row>
        <row r="1202">
          <cell r="B1202">
            <v>36557</v>
          </cell>
          <cell r="C1202">
            <v>564.54</v>
          </cell>
          <cell r="D1202">
            <v>25000</v>
          </cell>
          <cell r="E1202">
            <v>-9.1150679999999998E-2</v>
          </cell>
          <cell r="F1202">
            <v>0.10029200000000001</v>
          </cell>
          <cell r="G1202">
            <v>-9.1150700000000001E-2</v>
          </cell>
        </row>
        <row r="1203">
          <cell r="B1203">
            <v>36558</v>
          </cell>
          <cell r="C1203">
            <v>564.54</v>
          </cell>
          <cell r="D1203">
            <v>25000</v>
          </cell>
          <cell r="E1203">
            <v>-9.1150679999999998E-2</v>
          </cell>
          <cell r="F1203">
            <v>0.10029200000000001</v>
          </cell>
          <cell r="G1203">
            <v>-9.1150700000000001E-2</v>
          </cell>
        </row>
        <row r="1204">
          <cell r="B1204">
            <v>36559</v>
          </cell>
          <cell r="C1204">
            <v>564.54</v>
          </cell>
          <cell r="D1204">
            <v>25000</v>
          </cell>
          <cell r="E1204">
            <v>-9.1150679999999998E-2</v>
          </cell>
          <cell r="F1204">
            <v>0.10029200000000001</v>
          </cell>
          <cell r="G1204">
            <v>-9.1150700000000001E-2</v>
          </cell>
        </row>
        <row r="1205">
          <cell r="B1205">
            <v>36560</v>
          </cell>
          <cell r="C1205">
            <v>564.54</v>
          </cell>
          <cell r="D1205">
            <v>25000</v>
          </cell>
          <cell r="E1205">
            <v>-9.1150679999999998E-2</v>
          </cell>
          <cell r="F1205">
            <v>0.10029200000000001</v>
          </cell>
          <cell r="G1205">
            <v>-9.1150700000000001E-2</v>
          </cell>
        </row>
        <row r="1206">
          <cell r="B1206">
            <v>36561</v>
          </cell>
          <cell r="C1206">
            <v>564.54</v>
          </cell>
          <cell r="D1206">
            <v>25000</v>
          </cell>
          <cell r="E1206">
            <v>-9.1150679999999998E-2</v>
          </cell>
          <cell r="F1206">
            <v>0.10029200000000001</v>
          </cell>
          <cell r="G1206">
            <v>-9.1150700000000001E-2</v>
          </cell>
        </row>
        <row r="1207">
          <cell r="B1207">
            <v>36562</v>
          </cell>
          <cell r="C1207">
            <v>564.54</v>
          </cell>
          <cell r="D1207">
            <v>25000</v>
          </cell>
          <cell r="E1207">
            <v>-9.1150679999999998E-2</v>
          </cell>
          <cell r="F1207">
            <v>0.10029200000000001</v>
          </cell>
          <cell r="G1207">
            <v>-9.1150700000000001E-2</v>
          </cell>
        </row>
        <row r="1208">
          <cell r="B1208">
            <v>36563</v>
          </cell>
          <cell r="C1208">
            <v>564.54</v>
          </cell>
          <cell r="D1208">
            <v>25000</v>
          </cell>
          <cell r="E1208">
            <v>-9.1150679999999998E-2</v>
          </cell>
          <cell r="F1208">
            <v>0.10029200000000001</v>
          </cell>
          <cell r="G1208">
            <v>-9.1150700000000001E-2</v>
          </cell>
        </row>
        <row r="1209">
          <cell r="B1209">
            <v>36564</v>
          </cell>
          <cell r="C1209">
            <v>564.54</v>
          </cell>
          <cell r="D1209">
            <v>25000</v>
          </cell>
          <cell r="E1209">
            <v>-9.1150679999999998E-2</v>
          </cell>
          <cell r="F1209">
            <v>0.10029200000000001</v>
          </cell>
          <cell r="G1209">
            <v>-9.1150700000000001E-2</v>
          </cell>
        </row>
        <row r="1210">
          <cell r="B1210">
            <v>36565</v>
          </cell>
          <cell r="C1210">
            <v>564.54</v>
          </cell>
          <cell r="D1210">
            <v>25000</v>
          </cell>
          <cell r="E1210">
            <v>-9.1150679999999998E-2</v>
          </cell>
          <cell r="F1210">
            <v>0.10029200000000001</v>
          </cell>
          <cell r="G1210">
            <v>-9.1150700000000001E-2</v>
          </cell>
        </row>
        <row r="1211">
          <cell r="B1211">
            <v>36566</v>
          </cell>
          <cell r="C1211">
            <v>564.54</v>
          </cell>
          <cell r="D1211">
            <v>25000</v>
          </cell>
          <cell r="E1211">
            <v>-9.1150679999999998E-2</v>
          </cell>
          <cell r="F1211">
            <v>0.10029200000000001</v>
          </cell>
          <cell r="G1211">
            <v>-9.1150700000000001E-2</v>
          </cell>
        </row>
        <row r="1212">
          <cell r="B1212">
            <v>36567</v>
          </cell>
          <cell r="C1212">
            <v>564.54</v>
          </cell>
          <cell r="D1212">
            <v>25000</v>
          </cell>
          <cell r="E1212">
            <v>-9.1150679999999998E-2</v>
          </cell>
          <cell r="F1212">
            <v>0.10029200000000001</v>
          </cell>
          <cell r="G1212">
            <v>-9.1150700000000001E-2</v>
          </cell>
        </row>
        <row r="1213">
          <cell r="B1213">
            <v>36568</v>
          </cell>
          <cell r="C1213">
            <v>564.54</v>
          </cell>
          <cell r="D1213">
            <v>25000</v>
          </cell>
          <cell r="E1213">
            <v>-9.1150679999999998E-2</v>
          </cell>
          <cell r="F1213">
            <v>0.10029200000000001</v>
          </cell>
          <cell r="G1213">
            <v>-9.1150700000000001E-2</v>
          </cell>
        </row>
        <row r="1214">
          <cell r="B1214">
            <v>36569</v>
          </cell>
          <cell r="C1214">
            <v>564.54</v>
          </cell>
          <cell r="D1214">
            <v>25000</v>
          </cell>
          <cell r="E1214">
            <v>-9.1150679999999998E-2</v>
          </cell>
          <cell r="F1214">
            <v>0.10029200000000001</v>
          </cell>
          <cell r="G1214">
            <v>-9.1150700000000001E-2</v>
          </cell>
        </row>
        <row r="1215">
          <cell r="B1215">
            <v>36570</v>
          </cell>
          <cell r="C1215">
            <v>564.54</v>
          </cell>
          <cell r="D1215">
            <v>25000</v>
          </cell>
          <cell r="E1215">
            <v>-9.1150679999999998E-2</v>
          </cell>
          <cell r="F1215">
            <v>0.10029200000000001</v>
          </cell>
          <cell r="G1215">
            <v>-9.1150700000000001E-2</v>
          </cell>
        </row>
        <row r="1216">
          <cell r="B1216">
            <v>36571</v>
          </cell>
          <cell r="C1216">
            <v>564.54</v>
          </cell>
          <cell r="D1216">
            <v>25000</v>
          </cell>
          <cell r="E1216">
            <v>-9.1150679999999998E-2</v>
          </cell>
          <cell r="F1216">
            <v>0.10029200000000001</v>
          </cell>
          <cell r="G1216">
            <v>-9.1150700000000001E-2</v>
          </cell>
        </row>
        <row r="1217">
          <cell r="B1217">
            <v>36572</v>
          </cell>
          <cell r="C1217">
            <v>564.54</v>
          </cell>
          <cell r="D1217">
            <v>25000</v>
          </cell>
          <cell r="E1217">
            <v>-9.1150679999999998E-2</v>
          </cell>
          <cell r="F1217">
            <v>0.10029200000000001</v>
          </cell>
          <cell r="G1217">
            <v>-9.1150700000000001E-2</v>
          </cell>
        </row>
        <row r="1218">
          <cell r="B1218">
            <v>36573</v>
          </cell>
          <cell r="C1218">
            <v>564.54</v>
          </cell>
          <cell r="D1218">
            <v>25000</v>
          </cell>
          <cell r="E1218">
            <v>-9.1150679999999998E-2</v>
          </cell>
          <cell r="F1218">
            <v>0.10029200000000001</v>
          </cell>
          <cell r="G1218">
            <v>-9.1150700000000001E-2</v>
          </cell>
        </row>
        <row r="1219">
          <cell r="B1219">
            <v>36574</v>
          </cell>
          <cell r="C1219">
            <v>564.54</v>
          </cell>
          <cell r="D1219">
            <v>25000</v>
          </cell>
          <cell r="E1219">
            <v>-9.1150679999999998E-2</v>
          </cell>
          <cell r="F1219">
            <v>0.10029200000000001</v>
          </cell>
          <cell r="G1219">
            <v>-9.1150700000000001E-2</v>
          </cell>
        </row>
        <row r="1220">
          <cell r="B1220">
            <v>36575</v>
          </cell>
          <cell r="C1220">
            <v>564.54</v>
          </cell>
          <cell r="D1220">
            <v>25000</v>
          </cell>
          <cell r="E1220">
            <v>-9.1150679999999998E-2</v>
          </cell>
          <cell r="F1220">
            <v>0.10029200000000001</v>
          </cell>
          <cell r="G1220">
            <v>-9.1150700000000001E-2</v>
          </cell>
        </row>
        <row r="1221">
          <cell r="B1221">
            <v>36576</v>
          </cell>
          <cell r="C1221">
            <v>564.54</v>
          </cell>
          <cell r="D1221">
            <v>25000</v>
          </cell>
          <cell r="E1221">
            <v>-9.1150679999999998E-2</v>
          </cell>
          <cell r="F1221">
            <v>0.10029200000000001</v>
          </cell>
          <cell r="G1221">
            <v>-9.1150700000000001E-2</v>
          </cell>
        </row>
        <row r="1222">
          <cell r="B1222">
            <v>36577</v>
          </cell>
          <cell r="C1222">
            <v>564.54</v>
          </cell>
          <cell r="D1222">
            <v>25000</v>
          </cell>
          <cell r="E1222">
            <v>-9.1150679999999998E-2</v>
          </cell>
          <cell r="F1222">
            <v>0.10029200000000001</v>
          </cell>
          <cell r="G1222">
            <v>-9.1150700000000001E-2</v>
          </cell>
        </row>
        <row r="1223">
          <cell r="B1223">
            <v>36578</v>
          </cell>
          <cell r="C1223">
            <v>564.54</v>
          </cell>
          <cell r="D1223">
            <v>25000</v>
          </cell>
          <cell r="E1223">
            <v>-9.1150679999999998E-2</v>
          </cell>
          <cell r="F1223">
            <v>0.10029200000000001</v>
          </cell>
          <cell r="G1223">
            <v>-9.1150700000000001E-2</v>
          </cell>
        </row>
        <row r="1224">
          <cell r="B1224">
            <v>36579</v>
          </cell>
          <cell r="C1224">
            <v>564.54</v>
          </cell>
          <cell r="D1224">
            <v>25000</v>
          </cell>
          <cell r="E1224">
            <v>-9.1150679999999998E-2</v>
          </cell>
          <cell r="F1224">
            <v>0.10029200000000001</v>
          </cell>
          <cell r="G1224">
            <v>-9.1150700000000001E-2</v>
          </cell>
        </row>
        <row r="1225">
          <cell r="B1225">
            <v>36580</v>
          </cell>
          <cell r="C1225">
            <v>564.54</v>
          </cell>
          <cell r="D1225">
            <v>25000</v>
          </cell>
          <cell r="E1225">
            <v>-9.1150679999999998E-2</v>
          </cell>
          <cell r="F1225">
            <v>0.10029200000000001</v>
          </cell>
          <cell r="G1225">
            <v>-9.1150700000000001E-2</v>
          </cell>
        </row>
        <row r="1226">
          <cell r="B1226">
            <v>36581</v>
          </cell>
          <cell r="C1226">
            <v>564.54</v>
          </cell>
          <cell r="D1226">
            <v>25000</v>
          </cell>
          <cell r="E1226">
            <v>-9.1150679999999998E-2</v>
          </cell>
          <cell r="F1226">
            <v>0.10029200000000001</v>
          </cell>
          <cell r="G1226">
            <v>-9.1150700000000001E-2</v>
          </cell>
        </row>
        <row r="1227">
          <cell r="B1227">
            <v>36582</v>
          </cell>
          <cell r="C1227">
            <v>564.54</v>
          </cell>
          <cell r="D1227">
            <v>25000</v>
          </cell>
          <cell r="E1227">
            <v>-9.1150679999999998E-2</v>
          </cell>
          <cell r="F1227">
            <v>0.10029200000000001</v>
          </cell>
          <cell r="G1227">
            <v>-9.1150700000000001E-2</v>
          </cell>
        </row>
        <row r="1228">
          <cell r="B1228">
            <v>36583</v>
          </cell>
          <cell r="C1228">
            <v>564.54</v>
          </cell>
          <cell r="D1228">
            <v>25000</v>
          </cell>
          <cell r="E1228">
            <v>-9.1150679999999998E-2</v>
          </cell>
          <cell r="F1228">
            <v>0.10029200000000001</v>
          </cell>
          <cell r="G1228">
            <v>-9.1150700000000001E-2</v>
          </cell>
        </row>
        <row r="1229">
          <cell r="B1229">
            <v>36584</v>
          </cell>
          <cell r="C1229">
            <v>564.54</v>
          </cell>
          <cell r="D1229">
            <v>25000</v>
          </cell>
          <cell r="E1229">
            <v>-9.1150679999999998E-2</v>
          </cell>
          <cell r="F1229">
            <v>0.10029200000000001</v>
          </cell>
          <cell r="G1229">
            <v>-9.1150700000000001E-2</v>
          </cell>
        </row>
        <row r="1230">
          <cell r="B1230">
            <v>36585</v>
          </cell>
          <cell r="C1230">
            <v>564.54</v>
          </cell>
          <cell r="D1230">
            <v>25000</v>
          </cell>
          <cell r="E1230">
            <v>-9.1150679999999998E-2</v>
          </cell>
          <cell r="F1230">
            <v>0.10029200000000001</v>
          </cell>
          <cell r="G1230">
            <v>-9.1150700000000001E-2</v>
          </cell>
        </row>
        <row r="1231">
          <cell r="B1231">
            <v>36586</v>
          </cell>
          <cell r="C1231">
            <v>607.20000000000005</v>
          </cell>
          <cell r="D1231">
            <v>25000</v>
          </cell>
          <cell r="E1231" t="str">
            <v>-</v>
          </cell>
          <cell r="F1231">
            <v>0</v>
          </cell>
          <cell r="G1231">
            <v>0</v>
          </cell>
        </row>
        <row r="1232">
          <cell r="B1232">
            <v>36587</v>
          </cell>
          <cell r="C1232">
            <v>607.20000000000005</v>
          </cell>
          <cell r="D1232">
            <v>25000</v>
          </cell>
          <cell r="E1232" t="str">
            <v>-</v>
          </cell>
          <cell r="F1232">
            <v>0</v>
          </cell>
          <cell r="G1232">
            <v>0</v>
          </cell>
        </row>
        <row r="1233">
          <cell r="B1233">
            <v>36588</v>
          </cell>
          <cell r="C1233">
            <v>607.20000000000005</v>
          </cell>
          <cell r="D1233">
            <v>25000</v>
          </cell>
          <cell r="E1233" t="str">
            <v>-</v>
          </cell>
          <cell r="F1233">
            <v>0</v>
          </cell>
          <cell r="G1233">
            <v>0</v>
          </cell>
        </row>
        <row r="1234">
          <cell r="B1234">
            <v>36589</v>
          </cell>
          <cell r="C1234">
            <v>607.20000000000005</v>
          </cell>
          <cell r="D1234">
            <v>25000</v>
          </cell>
          <cell r="E1234" t="str">
            <v>-</v>
          </cell>
          <cell r="F1234">
            <v>0</v>
          </cell>
          <cell r="G1234">
            <v>0</v>
          </cell>
        </row>
        <row r="1235">
          <cell r="B1235">
            <v>36590</v>
          </cell>
          <cell r="C1235">
            <v>607.20000000000005</v>
          </cell>
          <cell r="D1235">
            <v>25000</v>
          </cell>
          <cell r="E1235" t="str">
            <v>-</v>
          </cell>
          <cell r="F1235">
            <v>0</v>
          </cell>
          <cell r="G1235">
            <v>0</v>
          </cell>
        </row>
        <row r="1236">
          <cell r="B1236">
            <v>36591</v>
          </cell>
          <cell r="C1236">
            <v>607.20000000000005</v>
          </cell>
          <cell r="D1236">
            <v>25000</v>
          </cell>
          <cell r="E1236" t="str">
            <v>-</v>
          </cell>
          <cell r="F1236">
            <v>0</v>
          </cell>
          <cell r="G1236">
            <v>0</v>
          </cell>
        </row>
        <row r="1237">
          <cell r="B1237">
            <v>36592</v>
          </cell>
          <cell r="C1237">
            <v>607.20000000000005</v>
          </cell>
          <cell r="D1237">
            <v>25000</v>
          </cell>
          <cell r="E1237" t="str">
            <v>-</v>
          </cell>
          <cell r="F1237">
            <v>0</v>
          </cell>
          <cell r="G1237">
            <v>0</v>
          </cell>
        </row>
        <row r="1238">
          <cell r="B1238">
            <v>36593</v>
          </cell>
          <cell r="C1238">
            <v>607.20000000000005</v>
          </cell>
          <cell r="D1238">
            <v>25000</v>
          </cell>
          <cell r="E1238" t="str">
            <v>-</v>
          </cell>
          <cell r="F1238">
            <v>0</v>
          </cell>
          <cell r="G1238">
            <v>0</v>
          </cell>
        </row>
        <row r="1239">
          <cell r="B1239">
            <v>36594</v>
          </cell>
          <cell r="C1239">
            <v>607.20000000000005</v>
          </cell>
          <cell r="D1239">
            <v>25000</v>
          </cell>
          <cell r="E1239" t="str">
            <v>-</v>
          </cell>
          <cell r="F1239">
            <v>0</v>
          </cell>
          <cell r="G1239">
            <v>0</v>
          </cell>
        </row>
        <row r="1240">
          <cell r="B1240">
            <v>36595</v>
          </cell>
          <cell r="C1240">
            <v>607.20000000000005</v>
          </cell>
          <cell r="D1240">
            <v>25000</v>
          </cell>
          <cell r="E1240" t="str">
            <v>-</v>
          </cell>
          <cell r="F1240">
            <v>0</v>
          </cell>
          <cell r="G1240">
            <v>0</v>
          </cell>
        </row>
        <row r="1241">
          <cell r="B1241">
            <v>36596</v>
          </cell>
          <cell r="C1241">
            <v>607.20000000000005</v>
          </cell>
          <cell r="D1241">
            <v>25000</v>
          </cell>
          <cell r="E1241" t="str">
            <v>-</v>
          </cell>
          <cell r="F1241">
            <v>0</v>
          </cell>
          <cell r="G1241">
            <v>0</v>
          </cell>
        </row>
        <row r="1242">
          <cell r="B1242">
            <v>36597</v>
          </cell>
          <cell r="C1242">
            <v>607.20000000000005</v>
          </cell>
          <cell r="D1242">
            <v>25000</v>
          </cell>
          <cell r="E1242" t="str">
            <v>-</v>
          </cell>
          <cell r="F1242">
            <v>0</v>
          </cell>
          <cell r="G1242">
            <v>0</v>
          </cell>
        </row>
        <row r="1243">
          <cell r="B1243">
            <v>36598</v>
          </cell>
          <cell r="C1243">
            <v>607.20000000000005</v>
          </cell>
          <cell r="D1243">
            <v>25000</v>
          </cell>
          <cell r="E1243" t="str">
            <v>-</v>
          </cell>
          <cell r="F1243">
            <v>0</v>
          </cell>
          <cell r="G1243">
            <v>0</v>
          </cell>
        </row>
        <row r="1244">
          <cell r="B1244">
            <v>36599</v>
          </cell>
          <cell r="C1244">
            <v>607.20000000000005</v>
          </cell>
          <cell r="D1244">
            <v>25000</v>
          </cell>
          <cell r="E1244" t="str">
            <v>-</v>
          </cell>
          <cell r="F1244">
            <v>0</v>
          </cell>
          <cell r="G1244">
            <v>0</v>
          </cell>
        </row>
        <row r="1245">
          <cell r="B1245">
            <v>36600</v>
          </cell>
          <cell r="C1245">
            <v>607.20000000000005</v>
          </cell>
          <cell r="D1245">
            <v>25000</v>
          </cell>
          <cell r="E1245" t="str">
            <v>-</v>
          </cell>
          <cell r="F1245">
            <v>0</v>
          </cell>
          <cell r="G1245">
            <v>0</v>
          </cell>
        </row>
        <row r="1246">
          <cell r="B1246">
            <v>36601</v>
          </cell>
          <cell r="C1246">
            <v>607.20000000000005</v>
          </cell>
          <cell r="D1246">
            <v>25000</v>
          </cell>
          <cell r="E1246" t="str">
            <v>-</v>
          </cell>
          <cell r="F1246">
            <v>0</v>
          </cell>
          <cell r="G1246">
            <v>0</v>
          </cell>
        </row>
        <row r="1247">
          <cell r="B1247">
            <v>36602</v>
          </cell>
          <cell r="C1247">
            <v>607.20000000000005</v>
          </cell>
          <cell r="D1247">
            <v>25000</v>
          </cell>
          <cell r="E1247" t="str">
            <v>-</v>
          </cell>
          <cell r="F1247">
            <v>0</v>
          </cell>
          <cell r="G1247">
            <v>0</v>
          </cell>
        </row>
        <row r="1248">
          <cell r="B1248">
            <v>36603</v>
          </cell>
          <cell r="C1248">
            <v>607.20000000000005</v>
          </cell>
          <cell r="D1248">
            <v>25000</v>
          </cell>
          <cell r="E1248" t="str">
            <v>-</v>
          </cell>
          <cell r="F1248">
            <v>0</v>
          </cell>
          <cell r="G1248">
            <v>0</v>
          </cell>
        </row>
        <row r="1249">
          <cell r="B1249">
            <v>36604</v>
          </cell>
          <cell r="C1249">
            <v>607.20000000000005</v>
          </cell>
          <cell r="D1249">
            <v>25000</v>
          </cell>
          <cell r="E1249" t="str">
            <v>-</v>
          </cell>
          <cell r="F1249">
            <v>0</v>
          </cell>
          <cell r="G1249">
            <v>0</v>
          </cell>
        </row>
        <row r="1250">
          <cell r="B1250">
            <v>36605</v>
          </cell>
          <cell r="C1250">
            <v>607.20000000000005</v>
          </cell>
          <cell r="D1250">
            <v>25000</v>
          </cell>
          <cell r="E1250" t="str">
            <v>-</v>
          </cell>
          <cell r="F1250">
            <v>0</v>
          </cell>
          <cell r="G1250">
            <v>0</v>
          </cell>
        </row>
        <row r="1251">
          <cell r="B1251">
            <v>36606</v>
          </cell>
          <cell r="C1251">
            <v>607.20000000000005</v>
          </cell>
          <cell r="D1251">
            <v>25000</v>
          </cell>
          <cell r="E1251" t="str">
            <v>-</v>
          </cell>
          <cell r="F1251">
            <v>0</v>
          </cell>
          <cell r="G1251">
            <v>0</v>
          </cell>
        </row>
        <row r="1252">
          <cell r="B1252">
            <v>36607</v>
          </cell>
          <cell r="C1252">
            <v>607.20000000000005</v>
          </cell>
          <cell r="D1252">
            <v>25000</v>
          </cell>
          <cell r="E1252" t="str">
            <v>-</v>
          </cell>
          <cell r="F1252">
            <v>0</v>
          </cell>
          <cell r="G1252" t="str">
            <v>-</v>
          </cell>
        </row>
        <row r="1253">
          <cell r="B1253">
            <v>36608</v>
          </cell>
          <cell r="C1253">
            <v>607.20000000000005</v>
          </cell>
          <cell r="D1253">
            <v>25000</v>
          </cell>
          <cell r="E1253" t="str">
            <v>-</v>
          </cell>
          <cell r="F1253">
            <v>0</v>
          </cell>
          <cell r="G1253" t="str">
            <v>-</v>
          </cell>
        </row>
        <row r="1254">
          <cell r="B1254">
            <v>36609</v>
          </cell>
          <cell r="C1254">
            <v>607.20000000000005</v>
          </cell>
          <cell r="D1254">
            <v>25000</v>
          </cell>
          <cell r="E1254" t="str">
            <v>-</v>
          </cell>
          <cell r="F1254">
            <v>0</v>
          </cell>
          <cell r="G1254" t="str">
            <v>-</v>
          </cell>
        </row>
        <row r="1255">
          <cell r="B1255">
            <v>36610</v>
          </cell>
          <cell r="C1255">
            <v>607.20000000000005</v>
          </cell>
          <cell r="D1255">
            <v>25000</v>
          </cell>
          <cell r="E1255" t="str">
            <v>-</v>
          </cell>
          <cell r="F1255">
            <v>0</v>
          </cell>
          <cell r="G1255" t="str">
            <v>-</v>
          </cell>
        </row>
        <row r="1256">
          <cell r="B1256">
            <v>36611</v>
          </cell>
          <cell r="C1256">
            <v>607.20000000000005</v>
          </cell>
          <cell r="D1256">
            <v>25000</v>
          </cell>
          <cell r="E1256" t="str">
            <v>-</v>
          </cell>
          <cell r="F1256">
            <v>0</v>
          </cell>
          <cell r="G1256" t="str">
            <v>-</v>
          </cell>
        </row>
        <row r="1257">
          <cell r="B1257">
            <v>36612</v>
          </cell>
          <cell r="C1257">
            <v>607.20000000000005</v>
          </cell>
          <cell r="D1257">
            <v>25000</v>
          </cell>
          <cell r="E1257" t="str">
            <v>-</v>
          </cell>
          <cell r="F1257">
            <v>0</v>
          </cell>
          <cell r="G1257" t="str">
            <v>-</v>
          </cell>
        </row>
        <row r="1258">
          <cell r="B1258">
            <v>36613</v>
          </cell>
          <cell r="C1258">
            <v>607.20000000000005</v>
          </cell>
          <cell r="D1258">
            <v>25000</v>
          </cell>
          <cell r="E1258" t="str">
            <v>-</v>
          </cell>
          <cell r="F1258">
            <v>0</v>
          </cell>
          <cell r="G1258" t="str">
            <v>-</v>
          </cell>
        </row>
        <row r="1259">
          <cell r="B1259">
            <v>36614</v>
          </cell>
          <cell r="C1259">
            <v>607.20000000000005</v>
          </cell>
          <cell r="D1259">
            <v>25000</v>
          </cell>
          <cell r="E1259" t="str">
            <v>-</v>
          </cell>
          <cell r="F1259">
            <v>0</v>
          </cell>
          <cell r="G1259" t="str">
            <v>-</v>
          </cell>
        </row>
        <row r="1260">
          <cell r="B1260">
            <v>36615</v>
          </cell>
          <cell r="C1260">
            <v>607.20000000000005</v>
          </cell>
          <cell r="D1260">
            <v>25000</v>
          </cell>
          <cell r="E1260" t="str">
            <v>-</v>
          </cell>
          <cell r="F1260">
            <v>0</v>
          </cell>
          <cell r="G1260" t="str">
            <v>-</v>
          </cell>
        </row>
        <row r="1261">
          <cell r="B1261">
            <v>36616</v>
          </cell>
          <cell r="C1261">
            <v>607.20000000000005</v>
          </cell>
          <cell r="D1261">
            <v>25000</v>
          </cell>
          <cell r="E1261" t="str">
            <v>-</v>
          </cell>
          <cell r="F1261">
            <v>0</v>
          </cell>
          <cell r="G1261" t="str">
            <v>-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 Operacionais Gavea "/>
      <sheetName val="mapa de assentos"/>
      <sheetName val="OPEX completo"/>
      <sheetName val="premissas"/>
      <sheetName val="Fluxo de Caixa Projeto"/>
      <sheetName val="FC projeto com financiamento"/>
      <sheetName val="depreciação"/>
      <sheetName val="financiamento"/>
      <sheetName val="memória de cálculo"/>
      <sheetName val="wacc"/>
      <sheetName val="Plan1"/>
    </sheetNames>
    <sheetDataSet>
      <sheetData sheetId="0"/>
      <sheetData sheetId="1">
        <row r="5">
          <cell r="P5">
            <v>1110</v>
          </cell>
        </row>
      </sheetData>
      <sheetData sheetId="2">
        <row r="7">
          <cell r="E7">
            <v>9336594</v>
          </cell>
        </row>
      </sheetData>
      <sheetData sheetId="3"/>
      <sheetData sheetId="4"/>
      <sheetData sheetId="5"/>
      <sheetData sheetId="6"/>
      <sheetData sheetId="7"/>
      <sheetData sheetId="8">
        <row r="20">
          <cell r="C20">
            <v>7</v>
          </cell>
          <cell r="D20">
            <v>12</v>
          </cell>
          <cell r="E20">
            <v>17</v>
          </cell>
          <cell r="F20">
            <v>22</v>
          </cell>
          <cell r="G20">
            <v>27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1297659</v>
          </cell>
          <cell r="D21">
            <v>1297659</v>
          </cell>
          <cell r="E21">
            <v>1297659</v>
          </cell>
          <cell r="F21">
            <v>1297659</v>
          </cell>
          <cell r="G21">
            <v>1297659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</sheetData>
      <sheetData sheetId="9"/>
      <sheetData sheetId="1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SID12-96"/>
      <sheetName val="BPLAN MES"/>
      <sheetName val="Fluxo de Caixa Apresentaçã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omparativo de Mercado "/>
      <sheetName val="Capa Simulador"/>
      <sheetName val="FLUXO + DRE  Original 20 anos"/>
      <sheetName val="Fatores 20 anos - Cenário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AUTOVIAS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8183.03449669155</v>
          </cell>
          <cell r="H67">
            <v>34487.193485475902</v>
          </cell>
          <cell r="I67">
            <v>0.18821865392873935</v>
          </cell>
        </row>
        <row r="68">
          <cell r="B68" t="str">
            <v>FATOR 2</v>
          </cell>
          <cell r="C68" t="str">
            <v>2ª Adequação - Investimentos</v>
          </cell>
          <cell r="G68">
            <v>-7407.7661226006167</v>
          </cell>
          <cell r="H68">
            <v>-31219.844382737283</v>
          </cell>
          <cell r="I68">
            <v>0.16244313544914771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10079.253419958328</v>
          </cell>
          <cell r="H69">
            <v>42478.760540944371</v>
          </cell>
          <cell r="I69">
            <v>0.19114595825835864</v>
          </cell>
        </row>
        <row r="70">
          <cell r="B70" t="str">
            <v>FATOR 4</v>
          </cell>
          <cell r="C70" t="str">
            <v>4ª Adequação - Investimentos (inclui os Custos da Exec. Obra do Disp. Altern. da TAM)</v>
          </cell>
          <cell r="G70">
            <v>1750.1478451563992</v>
          </cell>
          <cell r="H70">
            <v>7375.9541632753026</v>
          </cell>
          <cell r="I70">
            <v>0.17607867614966902</v>
          </cell>
        </row>
        <row r="71">
          <cell r="B71" t="str">
            <v>FATOR 5</v>
          </cell>
          <cell r="C71" t="str">
            <v>Alt. Rec: Recl.Tarif. Pça. Batatais-Pista Simples p/ Dupla (Dez/01-Jun/02)</v>
          </cell>
          <cell r="G71">
            <v>-808.28912455400609</v>
          </cell>
          <cell r="H71">
            <v>-3406.514226717512</v>
          </cell>
          <cell r="I71">
            <v>0.17207029083098982</v>
          </cell>
        </row>
        <row r="72">
          <cell r="B72" t="str">
            <v>FATOR 6</v>
          </cell>
          <cell r="C72" t="str">
            <v>Perda de Receita: Parcelamento do Reajuste Tarifário de Julho de 2003</v>
          </cell>
          <cell r="G72">
            <v>-617.14517734210028</v>
          </cell>
          <cell r="H72">
            <v>-2600.9428590616894</v>
          </cell>
          <cell r="I72">
            <v>0.17236325216692613</v>
          </cell>
        </row>
        <row r="73">
          <cell r="B73" t="str">
            <v>FATOR 7</v>
          </cell>
          <cell r="C73" t="str">
            <v>Majoração da COFINS</v>
          </cell>
          <cell r="G73">
            <v>-3073.4565680272935</v>
          </cell>
          <cell r="H73">
            <v>-12953.005559687959</v>
          </cell>
          <cell r="I73">
            <v>0.16856529493292857</v>
          </cell>
        </row>
        <row r="74">
          <cell r="B74" t="str">
            <v>FATOR 8</v>
          </cell>
          <cell r="C74" t="str">
            <v>Majoração PIS</v>
          </cell>
          <cell r="G74">
            <v>-119.49641617366855</v>
          </cell>
          <cell r="H74">
            <v>-503.61464650655489</v>
          </cell>
          <cell r="I74">
            <v>0.17313329934641625</v>
          </cell>
        </row>
        <row r="75">
          <cell r="B75" t="str">
            <v>FATOR 9</v>
          </cell>
          <cell r="C75" t="str">
            <v>Alteração do ISS-QN</v>
          </cell>
          <cell r="G75">
            <v>-7841.2391813936847</v>
          </cell>
          <cell r="H75">
            <v>-33046.705708493842</v>
          </cell>
          <cell r="I75">
            <v>0.16081002788495755</v>
          </cell>
        </row>
        <row r="76">
          <cell r="B76" t="str">
            <v>FATOR 10</v>
          </cell>
          <cell r="C76" t="str">
            <v>5ª Adequação - Investimentos</v>
          </cell>
          <cell r="G76">
            <v>-50.586583345250226</v>
          </cell>
          <cell r="H76">
            <v>-213.19588574411429</v>
          </cell>
          <cell r="I76">
            <v>0.17323981779709988</v>
          </cell>
        </row>
        <row r="77">
          <cell r="B77" t="str">
            <v>FATOR 11</v>
          </cell>
          <cell r="C77">
            <v>0</v>
          </cell>
          <cell r="G77">
            <v>5.5500545851902748E-10</v>
          </cell>
          <cell r="H77">
            <v>2.339056573839402E-9</v>
          </cell>
          <cell r="I77">
            <v>0.17331856195985743</v>
          </cell>
        </row>
        <row r="78">
          <cell r="B78" t="str">
            <v>FATOR 12</v>
          </cell>
          <cell r="C78">
            <v>0</v>
          </cell>
          <cell r="G78">
            <v>5.5500545851902748E-10</v>
          </cell>
          <cell r="H78">
            <v>2.339056573839402E-9</v>
          </cell>
          <cell r="I78">
            <v>0.17331856195985743</v>
          </cell>
        </row>
        <row r="79">
          <cell r="B79" t="str">
            <v>FATOR 13</v>
          </cell>
          <cell r="C79">
            <v>0</v>
          </cell>
          <cell r="G79">
            <v>5.5500545851902748E-10</v>
          </cell>
          <cell r="H79">
            <v>2.339056573839402E-9</v>
          </cell>
          <cell r="I79">
            <v>0.17331856195985743</v>
          </cell>
        </row>
        <row r="80">
          <cell r="B80" t="str">
            <v>FATOR 14</v>
          </cell>
          <cell r="C80">
            <v>0</v>
          </cell>
          <cell r="G80">
            <v>5.5500545851902748E-10</v>
          </cell>
          <cell r="H80">
            <v>2.339056573839402E-9</v>
          </cell>
          <cell r="I80">
            <v>0.17331856195985743</v>
          </cell>
        </row>
        <row r="81">
          <cell r="B81" t="str">
            <v>FATOR 15</v>
          </cell>
          <cell r="C81">
            <v>0</v>
          </cell>
          <cell r="G81">
            <v>5.5500545851902748E-10</v>
          </cell>
          <cell r="H81">
            <v>2.339056573839402E-9</v>
          </cell>
          <cell r="I81">
            <v>0.17331856195985743</v>
          </cell>
        </row>
        <row r="82">
          <cell r="B82" t="str">
            <v>TOTAL GERAL</v>
          </cell>
          <cell r="G82">
            <v>94.456588372433359</v>
          </cell>
          <cell r="H82">
            <v>398.08492075831765</v>
          </cell>
          <cell r="I82">
            <v>0.17351276554387782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20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0.17331856195985743</v>
          </cell>
        </row>
        <row r="98">
          <cell r="B98" t="str">
            <v>TIR Resultante dos Desequilibrio no Contrato Original (ao ano)</v>
          </cell>
          <cell r="J98">
            <v>0.17351276554387782</v>
          </cell>
        </row>
        <row r="100">
          <cell r="B100" t="str">
            <v>Diferença entre a TIR Original x TIR Desequilibrios</v>
          </cell>
          <cell r="J100">
            <v>1.9420358402039151E-4</v>
          </cell>
        </row>
        <row r="102">
          <cell r="B102" t="str">
            <v>TIR Resultante das Alternativas Utilizadas para o Reequilibrio (ao ano)</v>
          </cell>
          <cell r="J102">
            <v>0.17351082152394567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5.5500545851902748E-10</v>
          </cell>
          <cell r="G136">
            <v>0.17331856195985743</v>
          </cell>
          <cell r="H136">
            <v>-41966.338999999993</v>
          </cell>
          <cell r="I136">
            <v>-24439.738599999997</v>
          </cell>
          <cell r="J136">
            <v>-19144.064299999998</v>
          </cell>
          <cell r="K136">
            <v>-31594.811899999986</v>
          </cell>
          <cell r="L136">
            <v>-19295.849000000002</v>
          </cell>
          <cell r="M136">
            <v>35531.796300000002</v>
          </cell>
          <cell r="N136">
            <v>38757.6783</v>
          </cell>
          <cell r="O136">
            <v>41276.131000000001</v>
          </cell>
          <cell r="P136">
            <v>42352.070199999995</v>
          </cell>
          <cell r="Q136">
            <v>9958.6160999999993</v>
          </cell>
          <cell r="R136">
            <v>23605.308499999999</v>
          </cell>
          <cell r="S136">
            <v>39990.570900000006</v>
          </cell>
          <cell r="T136">
            <v>48788.863599999997</v>
          </cell>
          <cell r="U136">
            <v>51491.495699999999</v>
          </cell>
          <cell r="V136">
            <v>50623.698600000003</v>
          </cell>
          <cell r="W136">
            <v>56701.420800000007</v>
          </cell>
          <cell r="X136">
            <v>59239.083400000003</v>
          </cell>
          <cell r="Y136">
            <v>28787.475600000005</v>
          </cell>
          <cell r="Z136">
            <v>45874.205199999997</v>
          </cell>
          <cell r="AA136">
            <v>63756.090800000005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41808</v>
          </cell>
          <cell r="I139">
            <v>-15829.07</v>
          </cell>
          <cell r="J139">
            <v>-17967.04</v>
          </cell>
          <cell r="K139">
            <v>-6486.7699999999995</v>
          </cell>
          <cell r="L139">
            <v>-91.339999999999918</v>
          </cell>
          <cell r="M139">
            <v>0.14999999999992042</v>
          </cell>
          <cell r="N139">
            <v>30.009999999999991</v>
          </cell>
          <cell r="O139">
            <v>5.999999999994543E-2</v>
          </cell>
          <cell r="P139">
            <v>-18419.3</v>
          </cell>
          <cell r="Q139">
            <v>17583.3</v>
          </cell>
          <cell r="R139">
            <v>-329.62999999999829</v>
          </cell>
          <cell r="S139">
            <v>-7374.17</v>
          </cell>
          <cell r="T139">
            <v>29.909999999999854</v>
          </cell>
          <cell r="U139">
            <v>7.999999999992724E-2</v>
          </cell>
          <cell r="V139">
            <v>0.40999999999962711</v>
          </cell>
          <cell r="W139">
            <v>30.280000000000019</v>
          </cell>
          <cell r="X139">
            <v>0.23000000000004661</v>
          </cell>
          <cell r="Y139">
            <v>14766</v>
          </cell>
          <cell r="Z139">
            <v>2485.33</v>
          </cell>
          <cell r="AA139">
            <v>-9199</v>
          </cell>
        </row>
        <row r="140">
          <cell r="B140" t="str">
            <v>Somatoria com Projeto Original</v>
          </cell>
          <cell r="F140">
            <v>8183.03449669155</v>
          </cell>
          <cell r="G140">
            <v>0.18821865392873935</v>
          </cell>
          <cell r="H140">
            <v>-158.33899999999267</v>
          </cell>
          <cell r="I140">
            <v>-40268.808599999997</v>
          </cell>
          <cell r="J140">
            <v>-37111.104299999999</v>
          </cell>
          <cell r="K140">
            <v>-38081.581899999983</v>
          </cell>
          <cell r="L140">
            <v>-19387.189000000002</v>
          </cell>
          <cell r="M140">
            <v>35531.946300000003</v>
          </cell>
          <cell r="N140">
            <v>38787.688300000002</v>
          </cell>
          <cell r="O140">
            <v>41276.190999999999</v>
          </cell>
          <cell r="P140">
            <v>23932.770199999995</v>
          </cell>
          <cell r="Q140">
            <v>27541.916099999999</v>
          </cell>
          <cell r="R140">
            <v>23275.678500000002</v>
          </cell>
          <cell r="S140">
            <v>32616.400900000008</v>
          </cell>
          <cell r="T140">
            <v>48818.7736</v>
          </cell>
          <cell r="U140">
            <v>51491.575700000001</v>
          </cell>
          <cell r="V140">
            <v>50624.1086</v>
          </cell>
          <cell r="W140">
            <v>56731.700800000006</v>
          </cell>
          <cell r="X140">
            <v>59239.313400000006</v>
          </cell>
          <cell r="Y140">
            <v>43553.475600000005</v>
          </cell>
          <cell r="Z140">
            <v>48359.535199999998</v>
          </cell>
          <cell r="AA140">
            <v>54557.090800000005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0</v>
          </cell>
          <cell r="I142">
            <v>-13822.671999999999</v>
          </cell>
          <cell r="J142">
            <v>17067.629999999997</v>
          </cell>
          <cell r="K142">
            <v>-15318.559999999998</v>
          </cell>
          <cell r="L142">
            <v>12469.600000000002</v>
          </cell>
          <cell r="M142">
            <v>0</v>
          </cell>
          <cell r="N142">
            <v>808.99</v>
          </cell>
          <cell r="O142">
            <v>-34275.31</v>
          </cell>
          <cell r="P142">
            <v>-15368.46</v>
          </cell>
          <cell r="Q142">
            <v>10803.18</v>
          </cell>
          <cell r="R142">
            <v>16580.18</v>
          </cell>
          <cell r="S142">
            <v>16539.169999999998</v>
          </cell>
          <cell r="T142">
            <v>1591.09</v>
          </cell>
          <cell r="U142">
            <v>1465.27</v>
          </cell>
          <cell r="V142">
            <v>996.96</v>
          </cell>
          <cell r="W142">
            <v>647.04999999999995</v>
          </cell>
          <cell r="X142">
            <v>-21473.72</v>
          </cell>
          <cell r="Y142">
            <v>-249.40000000000146</v>
          </cell>
          <cell r="Z142">
            <v>5703.07</v>
          </cell>
          <cell r="AA142">
            <v>16062</v>
          </cell>
        </row>
        <row r="143">
          <cell r="B143" t="str">
            <v>Somatoria com Projeto Original</v>
          </cell>
          <cell r="F143">
            <v>-7407.7661226006167</v>
          </cell>
          <cell r="G143">
            <v>0.16244313544914771</v>
          </cell>
          <cell r="H143">
            <v>-41966.338999999993</v>
          </cell>
          <cell r="I143">
            <v>-38262.410599999996</v>
          </cell>
          <cell r="J143">
            <v>-2076.4343000000008</v>
          </cell>
          <cell r="K143">
            <v>-46913.371899999984</v>
          </cell>
          <cell r="L143">
            <v>-6826.2489999999998</v>
          </cell>
          <cell r="M143">
            <v>35531.796300000002</v>
          </cell>
          <cell r="N143">
            <v>39566.668299999998</v>
          </cell>
          <cell r="O143">
            <v>7000.8210000000036</v>
          </cell>
          <cell r="P143">
            <v>26983.610199999996</v>
          </cell>
          <cell r="Q143">
            <v>20761.7961</v>
          </cell>
          <cell r="R143">
            <v>40185.488499999999</v>
          </cell>
          <cell r="S143">
            <v>56529.740900000004</v>
          </cell>
          <cell r="T143">
            <v>50379.953599999993</v>
          </cell>
          <cell r="U143">
            <v>52956.765699999996</v>
          </cell>
          <cell r="V143">
            <v>51620.658600000002</v>
          </cell>
          <cell r="W143">
            <v>57348.47080000001</v>
          </cell>
          <cell r="X143">
            <v>37765.363400000002</v>
          </cell>
          <cell r="Y143">
            <v>28538.075600000004</v>
          </cell>
          <cell r="Z143">
            <v>51577.275199999996</v>
          </cell>
          <cell r="AA143">
            <v>79818.090800000005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-1172.3437824999999</v>
          </cell>
          <cell r="I145">
            <v>6939.8326536842105</v>
          </cell>
          <cell r="J145">
            <v>5792.0265745175438</v>
          </cell>
          <cell r="K145">
            <v>36785.401953929308</v>
          </cell>
          <cell r="L145">
            <v>2545.005928929309</v>
          </cell>
          <cell r="M145">
            <v>-33124.696771070696</v>
          </cell>
          <cell r="N145">
            <v>-14240.730928213548</v>
          </cell>
          <cell r="O145">
            <v>-7241.2167503289356</v>
          </cell>
          <cell r="P145">
            <v>2463.4361871710707</v>
          </cell>
          <cell r="Q145">
            <v>1996.4538246710663</v>
          </cell>
          <cell r="R145">
            <v>2341.7844171710663</v>
          </cell>
          <cell r="S145">
            <v>1088.9083421710657</v>
          </cell>
          <cell r="T145">
            <v>402.41846717106614</v>
          </cell>
          <cell r="U145">
            <v>556.723692171067</v>
          </cell>
          <cell r="V145">
            <v>-174.87715782893463</v>
          </cell>
          <cell r="W145">
            <v>-2055.5265203289337</v>
          </cell>
          <cell r="X145">
            <v>-23.446420328933019</v>
          </cell>
          <cell r="Y145">
            <v>-515.31004532893337</v>
          </cell>
          <cell r="Z145">
            <v>-1273.1544953289297</v>
          </cell>
          <cell r="AA145">
            <v>-3264.5518703289317</v>
          </cell>
        </row>
        <row r="146">
          <cell r="B146" t="str">
            <v>Somatoria com Projeto Original</v>
          </cell>
          <cell r="F146">
            <v>10079.253419958328</v>
          </cell>
          <cell r="G146">
            <v>0.19114595825835864</v>
          </cell>
          <cell r="H146">
            <v>-43138.682782499993</v>
          </cell>
          <cell r="I146">
            <v>-17499.905946315786</v>
          </cell>
          <cell r="J146">
            <v>-13352.037725482454</v>
          </cell>
          <cell r="K146">
            <v>5190.5900539293216</v>
          </cell>
          <cell r="L146">
            <v>-16750.843071070693</v>
          </cell>
          <cell r="M146">
            <v>2407.099528929306</v>
          </cell>
          <cell r="N146">
            <v>24516.947371786453</v>
          </cell>
          <cell r="O146">
            <v>34034.914249671063</v>
          </cell>
          <cell r="P146">
            <v>44815.506387171066</v>
          </cell>
          <cell r="Q146">
            <v>11955.069924671065</v>
          </cell>
          <cell r="R146">
            <v>25947.092917171067</v>
          </cell>
          <cell r="S146">
            <v>41079.479242171074</v>
          </cell>
          <cell r="T146">
            <v>49191.282067171065</v>
          </cell>
          <cell r="U146">
            <v>52048.219392171064</v>
          </cell>
          <cell r="V146">
            <v>50448.821442171065</v>
          </cell>
          <cell r="W146">
            <v>54645.894279671076</v>
          </cell>
          <cell r="X146">
            <v>59215.636979671071</v>
          </cell>
          <cell r="Y146">
            <v>28272.165554671072</v>
          </cell>
          <cell r="Z146">
            <v>44601.05070467107</v>
          </cell>
          <cell r="AA146">
            <v>60491.538929671071</v>
          </cell>
        </row>
        <row r="147">
          <cell r="B147" t="str">
            <v>4ª Adequação - Investimentos (inclui os Custos da Exec. Obra do Disp. Altern. da TAM)</v>
          </cell>
        </row>
        <row r="148">
          <cell r="B148" t="str">
            <v>Fluxo de Caixa do Fator</v>
          </cell>
          <cell r="H148">
            <v>-4.1376225000000204</v>
          </cell>
          <cell r="I148">
            <v>-15.891245526316087</v>
          </cell>
          <cell r="J148">
            <v>-19.524133026316377</v>
          </cell>
          <cell r="K148">
            <v>83.441611091330472</v>
          </cell>
          <cell r="L148">
            <v>2975.11603609133</v>
          </cell>
          <cell r="M148">
            <v>5894.63313609133</v>
          </cell>
          <cell r="N148">
            <v>-1386.9843139086702</v>
          </cell>
          <cell r="O148">
            <v>2314.8111235913329</v>
          </cell>
          <cell r="P148">
            <v>4668.3706860913308</v>
          </cell>
          <cell r="Q148">
            <v>-15622.665201408667</v>
          </cell>
          <cell r="R148">
            <v>-758.18774390866884</v>
          </cell>
          <cell r="S148">
            <v>91.230331091332147</v>
          </cell>
          <cell r="T148">
            <v>99.492706091331684</v>
          </cell>
          <cell r="U148">
            <v>37.557481091330814</v>
          </cell>
          <cell r="V148">
            <v>84.470831091332073</v>
          </cell>
          <cell r="W148">
            <v>375.86289359133281</v>
          </cell>
          <cell r="X148">
            <v>712.92654359133235</v>
          </cell>
          <cell r="Y148">
            <v>67.142668591332324</v>
          </cell>
          <cell r="Z148">
            <v>98.068618591328772</v>
          </cell>
          <cell r="AA148">
            <v>117.67187032893155</v>
          </cell>
        </row>
        <row r="149">
          <cell r="B149" t="str">
            <v>Somatoria com Projeto Original</v>
          </cell>
          <cell r="F149">
            <v>1750.1478451563992</v>
          </cell>
          <cell r="G149">
            <v>0.17607867614966902</v>
          </cell>
          <cell r="H149">
            <v>-41970.476622499991</v>
          </cell>
          <cell r="I149">
            <v>-24455.629845526313</v>
          </cell>
          <cell r="J149">
            <v>-19163.588433026314</v>
          </cell>
          <cell r="K149">
            <v>-31511.370288908656</v>
          </cell>
          <cell r="L149">
            <v>-16320.732963908671</v>
          </cell>
          <cell r="M149">
            <v>41426.429436091334</v>
          </cell>
          <cell r="N149">
            <v>37370.693986091326</v>
          </cell>
          <cell r="O149">
            <v>43590.942123591332</v>
          </cell>
          <cell r="P149">
            <v>47020.440886091325</v>
          </cell>
          <cell r="Q149">
            <v>-5664.0491014086674</v>
          </cell>
          <cell r="R149">
            <v>22847.120756091332</v>
          </cell>
          <cell r="S149">
            <v>40081.80123109134</v>
          </cell>
          <cell r="T149">
            <v>48888.356306091329</v>
          </cell>
          <cell r="U149">
            <v>51529.053181091331</v>
          </cell>
          <cell r="V149">
            <v>50708.169431091337</v>
          </cell>
          <cell r="W149">
            <v>57077.283693591336</v>
          </cell>
          <cell r="X149">
            <v>59952.009943591336</v>
          </cell>
          <cell r="Y149">
            <v>28854.618268591337</v>
          </cell>
          <cell r="Z149">
            <v>45972.273818591326</v>
          </cell>
          <cell r="AA149">
            <v>63873.762670328935</v>
          </cell>
        </row>
        <row r="150">
          <cell r="B150" t="str">
            <v>Alt. Rec: Recl.Tarif. Pça. Batatais-Pista Simples p/ Dupla (Dez/01-Jun/02)</v>
          </cell>
        </row>
        <row r="151">
          <cell r="B151" t="str">
            <v>Fluxo de Caixa do Fator</v>
          </cell>
          <cell r="H151">
            <v>0</v>
          </cell>
          <cell r="I151">
            <v>0</v>
          </cell>
          <cell r="J151">
            <v>0</v>
          </cell>
          <cell r="K151">
            <v>-1531.9002978198646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-808.28912455400609</v>
          </cell>
          <cell r="G152">
            <v>0.17207029083098982</v>
          </cell>
          <cell r="H152">
            <v>-41966.338999999993</v>
          </cell>
          <cell r="I152">
            <v>-24439.738599999997</v>
          </cell>
          <cell r="J152">
            <v>-19144.064299999998</v>
          </cell>
          <cell r="K152">
            <v>-33126.712197819848</v>
          </cell>
          <cell r="L152">
            <v>-19295.849000000002</v>
          </cell>
          <cell r="M152">
            <v>35531.796300000002</v>
          </cell>
          <cell r="N152">
            <v>38757.6783</v>
          </cell>
          <cell r="O152">
            <v>41276.131000000001</v>
          </cell>
          <cell r="P152">
            <v>42352.070199999995</v>
          </cell>
          <cell r="Q152">
            <v>9958.6160999999993</v>
          </cell>
          <cell r="R152">
            <v>23605.308499999999</v>
          </cell>
          <cell r="S152">
            <v>39990.570900000006</v>
          </cell>
          <cell r="T152">
            <v>48788.863599999997</v>
          </cell>
          <cell r="U152">
            <v>51491.495699999999</v>
          </cell>
          <cell r="V152">
            <v>50623.698600000003</v>
          </cell>
          <cell r="W152">
            <v>56701.420800000007</v>
          </cell>
          <cell r="X152">
            <v>59239.083400000003</v>
          </cell>
          <cell r="Y152">
            <v>28787.475600000005</v>
          </cell>
          <cell r="Z152">
            <v>45874.205199999997</v>
          </cell>
          <cell r="AA152">
            <v>63756.090800000005</v>
          </cell>
        </row>
        <row r="153">
          <cell r="B153" t="str">
            <v>Perda de Receita: Parcelamento do Reajuste Tarifário de Julho de 2003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-476.03805497893615</v>
          </cell>
          <cell r="M154">
            <v>-1051.6674484885925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 t="str">
            <v>Somatoria com Projeto Original</v>
          </cell>
          <cell r="F155">
            <v>-617.14517734210028</v>
          </cell>
          <cell r="G155">
            <v>0.17236325216692613</v>
          </cell>
          <cell r="H155">
            <v>-41966.338999999993</v>
          </cell>
          <cell r="I155">
            <v>-24439.738599999997</v>
          </cell>
          <cell r="J155">
            <v>-19144.064299999998</v>
          </cell>
          <cell r="K155">
            <v>-31594.811899999986</v>
          </cell>
          <cell r="L155">
            <v>-19771.887054978939</v>
          </cell>
          <cell r="M155">
            <v>34480.128851511407</v>
          </cell>
          <cell r="N155">
            <v>38757.6783</v>
          </cell>
          <cell r="O155">
            <v>41276.131000000001</v>
          </cell>
          <cell r="P155">
            <v>42352.070199999995</v>
          </cell>
          <cell r="Q155">
            <v>9958.6160999999993</v>
          </cell>
          <cell r="R155">
            <v>23605.308499999999</v>
          </cell>
          <cell r="S155">
            <v>39990.570900000006</v>
          </cell>
          <cell r="T155">
            <v>48788.863599999997</v>
          </cell>
          <cell r="U155">
            <v>51491.495699999999</v>
          </cell>
          <cell r="V155">
            <v>50623.698600000003</v>
          </cell>
          <cell r="W155">
            <v>56701.420800000007</v>
          </cell>
          <cell r="X155">
            <v>59239.083400000003</v>
          </cell>
          <cell r="Y155">
            <v>28787.475600000005</v>
          </cell>
          <cell r="Z155">
            <v>45874.205199999997</v>
          </cell>
          <cell r="AA155">
            <v>63756.090800000005</v>
          </cell>
        </row>
        <row r="156">
          <cell r="B156" t="str">
            <v>Majoração da COFINS</v>
          </cell>
        </row>
        <row r="157">
          <cell r="B157" t="str">
            <v>Fluxo de Caixa do Fator</v>
          </cell>
          <cell r="H157">
            <v>-177.173125</v>
          </cell>
          <cell r="I157">
            <v>-455.68709999999999</v>
          </cell>
          <cell r="J157">
            <v>-499.71280000000002</v>
          </cell>
          <cell r="K157">
            <v>-500.76413275237633</v>
          </cell>
          <cell r="L157">
            <v>-529.53856465246918</v>
          </cell>
          <cell r="M157">
            <v>-1045.8201562208742</v>
          </cell>
          <cell r="N157">
            <v>-609.2645</v>
          </cell>
          <cell r="O157">
            <v>-629.39799999999991</v>
          </cell>
          <cell r="P157">
            <v>-650.39580000000001</v>
          </cell>
          <cell r="Q157">
            <v>-669.24289999999996</v>
          </cell>
          <cell r="R157">
            <v>-688.19050000000004</v>
          </cell>
          <cell r="S157">
            <v>-711.96210000000008</v>
          </cell>
          <cell r="T157">
            <v>-736.71859999999992</v>
          </cell>
          <cell r="U157">
            <v>-761.93740000000003</v>
          </cell>
          <cell r="V157">
            <v>-786.89490000000001</v>
          </cell>
          <cell r="W157">
            <v>-812.71669999999995</v>
          </cell>
          <cell r="X157">
            <v>-838.77970000000005</v>
          </cell>
          <cell r="Y157">
            <v>-861.24480000000005</v>
          </cell>
          <cell r="Z157">
            <v>-885.67970000000003</v>
          </cell>
          <cell r="AA157">
            <v>-912.26529999999991</v>
          </cell>
        </row>
        <row r="158">
          <cell r="B158" t="str">
            <v>Somatoria com Projeto Original</v>
          </cell>
          <cell r="F158">
            <v>-3073.4565680272935</v>
          </cell>
          <cell r="G158">
            <v>0.16856529493292857</v>
          </cell>
          <cell r="H158">
            <v>-42143.512124999994</v>
          </cell>
          <cell r="I158">
            <v>-24895.425699999996</v>
          </cell>
          <cell r="J158">
            <v>-19643.777099999999</v>
          </cell>
          <cell r="K158">
            <v>-32095.576032752364</v>
          </cell>
          <cell r="L158">
            <v>-19825.387564652472</v>
          </cell>
          <cell r="M158">
            <v>34485.976143779131</v>
          </cell>
          <cell r="N158">
            <v>38148.413800000002</v>
          </cell>
          <cell r="O158">
            <v>40646.733</v>
          </cell>
          <cell r="P158">
            <v>41701.674399999996</v>
          </cell>
          <cell r="Q158">
            <v>9289.3732</v>
          </cell>
          <cell r="R158">
            <v>22917.117999999999</v>
          </cell>
          <cell r="S158">
            <v>39278.608800000009</v>
          </cell>
          <cell r="T158">
            <v>48052.144999999997</v>
          </cell>
          <cell r="U158">
            <v>50729.558299999997</v>
          </cell>
          <cell r="V158">
            <v>49836.803700000004</v>
          </cell>
          <cell r="W158">
            <v>55888.70410000001</v>
          </cell>
          <cell r="X158">
            <v>58400.303700000004</v>
          </cell>
          <cell r="Y158">
            <v>27926.230800000005</v>
          </cell>
          <cell r="Z158">
            <v>44988.525499999996</v>
          </cell>
          <cell r="AA158">
            <v>62843.825500000006</v>
          </cell>
        </row>
        <row r="159">
          <cell r="B159" t="str">
            <v>Majoração PIS</v>
          </cell>
        </row>
        <row r="160">
          <cell r="B160" t="str">
            <v>Fluxo de Caixa do Fator</v>
          </cell>
          <cell r="H160">
            <v>-0.12562499999999999</v>
          </cell>
          <cell r="I160">
            <v>-0.24220499999998538</v>
          </cell>
          <cell r="J160">
            <v>-0.22243999999995764</v>
          </cell>
          <cell r="K160">
            <v>-4.9290361717303312E-2</v>
          </cell>
          <cell r="L160">
            <v>-114.92920892871916</v>
          </cell>
          <cell r="M160">
            <v>-162.85739727889438</v>
          </cell>
          <cell r="N160">
            <v>-0.53097500000001219</v>
          </cell>
          <cell r="O160">
            <v>-0.14740000000001829</v>
          </cell>
          <cell r="P160">
            <v>-0.62109000000001402</v>
          </cell>
          <cell r="Q160">
            <v>-0.62879499999998423</v>
          </cell>
          <cell r="R160">
            <v>-0.65827499999997263</v>
          </cell>
          <cell r="S160">
            <v>-1.7329550000000005</v>
          </cell>
          <cell r="T160">
            <v>-3.0210300000000099</v>
          </cell>
          <cell r="U160">
            <v>-4.4092700000000118</v>
          </cell>
          <cell r="V160">
            <v>-5.7408949999999805</v>
          </cell>
          <cell r="W160">
            <v>-7.2597849999999404</v>
          </cell>
          <cell r="X160">
            <v>-8.8309349999999576</v>
          </cell>
          <cell r="Y160">
            <v>-9.6225399999999777</v>
          </cell>
          <cell r="Z160">
            <v>-10.840934999999959</v>
          </cell>
          <cell r="AA160">
            <v>-12.525314999999965</v>
          </cell>
        </row>
        <row r="161">
          <cell r="B161" t="str">
            <v>Somatoria com Projeto Original</v>
          </cell>
          <cell r="F161">
            <v>-119.49641617366855</v>
          </cell>
          <cell r="G161">
            <v>0.17313329934641625</v>
          </cell>
          <cell r="H161">
            <v>-41966.464624999993</v>
          </cell>
          <cell r="I161">
            <v>-24439.980804999996</v>
          </cell>
          <cell r="J161">
            <v>-19144.28674</v>
          </cell>
          <cell r="K161">
            <v>-31594.861190361702</v>
          </cell>
          <cell r="L161">
            <v>-19410.778208928721</v>
          </cell>
          <cell r="M161">
            <v>35368.938902721107</v>
          </cell>
          <cell r="N161">
            <v>38757.147324999998</v>
          </cell>
          <cell r="O161">
            <v>41275.9836</v>
          </cell>
          <cell r="P161">
            <v>42351.449109999994</v>
          </cell>
          <cell r="Q161">
            <v>9957.9873049999987</v>
          </cell>
          <cell r="R161">
            <v>23604.650224999998</v>
          </cell>
          <cell r="S161">
            <v>39988.837945000007</v>
          </cell>
          <cell r="T161">
            <v>48785.842569999993</v>
          </cell>
          <cell r="U161">
            <v>51487.086430000003</v>
          </cell>
          <cell r="V161">
            <v>50617.957705000001</v>
          </cell>
          <cell r="W161">
            <v>56694.161015000005</v>
          </cell>
          <cell r="X161">
            <v>59230.252465000005</v>
          </cell>
          <cell r="Y161">
            <v>28777.853060000005</v>
          </cell>
          <cell r="Z161">
            <v>45863.364264999997</v>
          </cell>
          <cell r="AA161">
            <v>63743.565485000006</v>
          </cell>
        </row>
        <row r="162">
          <cell r="B162" t="str">
            <v>Alteração do ISS-QN</v>
          </cell>
        </row>
        <row r="163">
          <cell r="B163" t="str">
            <v>Fluxo de Caixa do Fator</v>
          </cell>
          <cell r="H163">
            <v>0</v>
          </cell>
          <cell r="I163">
            <v>0</v>
          </cell>
          <cell r="J163">
            <v>0</v>
          </cell>
          <cell r="K163">
            <v>-97.79209618878437</v>
          </cell>
          <cell r="L163">
            <v>-414.91023693772394</v>
          </cell>
          <cell r="M163">
            <v>-2588.0312155727347</v>
          </cell>
          <cell r="N163">
            <v>-2890.0702718593921</v>
          </cell>
          <cell r="O163">
            <v>-3070.359334265645</v>
          </cell>
          <cell r="P163">
            <v>-3167.5254999999997</v>
          </cell>
          <cell r="Q163">
            <v>-3260.3539999999998</v>
          </cell>
          <cell r="R163">
            <v>-3353.35</v>
          </cell>
          <cell r="S163">
            <v>-3446.346</v>
          </cell>
          <cell r="T163">
            <v>-3539.2415000000001</v>
          </cell>
          <cell r="U163">
            <v>-3632.3379999999997</v>
          </cell>
          <cell r="V163">
            <v>-3725.1664999999998</v>
          </cell>
          <cell r="W163">
            <v>-3818.2295000000004</v>
          </cell>
          <cell r="X163">
            <v>-3911.1585</v>
          </cell>
          <cell r="Y163">
            <v>-4004.2214999999997</v>
          </cell>
          <cell r="Z163">
            <v>-4097.1504999999997</v>
          </cell>
          <cell r="AA163">
            <v>-4190.0794999999998</v>
          </cell>
        </row>
        <row r="164">
          <cell r="B164" t="str">
            <v>Somatoria com Projeto Original</v>
          </cell>
          <cell r="F164">
            <v>-7841.2391813936847</v>
          </cell>
          <cell r="G164">
            <v>0.16081002788495755</v>
          </cell>
          <cell r="H164">
            <v>-41966.338999999993</v>
          </cell>
          <cell r="I164">
            <v>-24439.738599999997</v>
          </cell>
          <cell r="J164">
            <v>-19144.064299999998</v>
          </cell>
          <cell r="K164">
            <v>-31692.603996188769</v>
          </cell>
          <cell r="L164">
            <v>-19710.759236937727</v>
          </cell>
          <cell r="M164">
            <v>32943.765084427265</v>
          </cell>
          <cell r="N164">
            <v>35867.60802814061</v>
          </cell>
          <cell r="O164">
            <v>38205.771665734355</v>
          </cell>
          <cell r="P164">
            <v>39184.544699999999</v>
          </cell>
          <cell r="Q164">
            <v>6698.2620999999999</v>
          </cell>
          <cell r="R164">
            <v>20251.958500000001</v>
          </cell>
          <cell r="S164">
            <v>36544.224900000008</v>
          </cell>
          <cell r="T164">
            <v>45249.622099999993</v>
          </cell>
          <cell r="U164">
            <v>47859.157699999996</v>
          </cell>
          <cell r="V164">
            <v>46898.532100000004</v>
          </cell>
          <cell r="W164">
            <v>52883.191300000006</v>
          </cell>
          <cell r="X164">
            <v>55327.924900000005</v>
          </cell>
          <cell r="Y164">
            <v>24783.254100000006</v>
          </cell>
          <cell r="Z164">
            <v>41777.054699999993</v>
          </cell>
          <cell r="AA164">
            <v>59566.011300000006</v>
          </cell>
        </row>
        <row r="165">
          <cell r="B165" t="str">
            <v>5ª Adequação - Investimentos</v>
          </cell>
        </row>
        <row r="166">
          <cell r="B166" t="str">
            <v>Fluxo de Caixa do Fator</v>
          </cell>
          <cell r="H166">
            <v>1.1467500000010206E-2</v>
          </cell>
          <cell r="I166">
            <v>1.0798392105291714</v>
          </cell>
          <cell r="J166">
            <v>-1.0685482894728922</v>
          </cell>
          <cell r="K166">
            <v>91.27014288699722</v>
          </cell>
          <cell r="L166">
            <v>309.87231788699762</v>
          </cell>
          <cell r="M166">
            <v>-291.56924711300229</v>
          </cell>
          <cell r="N166">
            <v>1400.4386993155688</v>
          </cell>
          <cell r="O166">
            <v>3969.5434541232607</v>
          </cell>
          <cell r="P166">
            <v>-4492.68174587674</v>
          </cell>
          <cell r="Q166">
            <v>-3500.3181458767403</v>
          </cell>
          <cell r="R166">
            <v>91.782496623260855</v>
          </cell>
          <cell r="S166">
            <v>91.707421623261766</v>
          </cell>
          <cell r="T166">
            <v>91.695046623261049</v>
          </cell>
          <cell r="U166">
            <v>91.722271623261179</v>
          </cell>
          <cell r="V166">
            <v>91.723921623260324</v>
          </cell>
          <cell r="W166">
            <v>91.748259123260169</v>
          </cell>
          <cell r="X166">
            <v>91.751146623260468</v>
          </cell>
          <cell r="Y166">
            <v>87.716759123261227</v>
          </cell>
          <cell r="Z166">
            <v>87.744809123260922</v>
          </cell>
          <cell r="AA166">
            <v>87.756757385661331</v>
          </cell>
        </row>
        <row r="167">
          <cell r="B167" t="str">
            <v>Somatoria com Projeto Original</v>
          </cell>
          <cell r="F167">
            <v>-50.586583345250226</v>
          </cell>
          <cell r="G167">
            <v>0.17323981779709988</v>
          </cell>
          <cell r="H167">
            <v>-41966.327532499992</v>
          </cell>
          <cell r="I167">
            <v>-24438.658760789469</v>
          </cell>
          <cell r="J167">
            <v>-19145.132848289471</v>
          </cell>
          <cell r="K167">
            <v>-31503.541757112987</v>
          </cell>
          <cell r="L167">
            <v>-18985.976682113003</v>
          </cell>
          <cell r="M167">
            <v>35240.227052886999</v>
          </cell>
          <cell r="N167">
            <v>40158.116999315571</v>
          </cell>
          <cell r="O167">
            <v>45245.674454123262</v>
          </cell>
          <cell r="P167">
            <v>37859.388454123255</v>
          </cell>
          <cell r="Q167">
            <v>6458.2979541232589</v>
          </cell>
          <cell r="R167">
            <v>23697.090996623261</v>
          </cell>
          <cell r="S167">
            <v>40082.278321623271</v>
          </cell>
          <cell r="T167">
            <v>48880.558646623256</v>
          </cell>
          <cell r="U167">
            <v>51583.217971623264</v>
          </cell>
          <cell r="V167">
            <v>50715.422521623266</v>
          </cell>
          <cell r="W167">
            <v>56793.169059123269</v>
          </cell>
          <cell r="X167">
            <v>59330.834546623264</v>
          </cell>
          <cell r="Y167">
            <v>28875.192359123266</v>
          </cell>
          <cell r="Z167">
            <v>45961.950009123255</v>
          </cell>
          <cell r="AA167">
            <v>63843.84755738567</v>
          </cell>
        </row>
        <row r="168">
          <cell r="B168">
            <v>0</v>
          </cell>
        </row>
        <row r="169">
          <cell r="B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>
            <v>0</v>
          </cell>
          <cell r="F170">
            <v>5.5500545851902748E-10</v>
          </cell>
          <cell r="G170">
            <v>0.17331856195985743</v>
          </cell>
          <cell r="H170">
            <v>-41966.338999999993</v>
          </cell>
          <cell r="I170">
            <v>-24439.738599999997</v>
          </cell>
          <cell r="J170">
            <v>-19144.064299999998</v>
          </cell>
          <cell r="K170">
            <v>-31594.811899999986</v>
          </cell>
          <cell r="L170">
            <v>-19295.849000000002</v>
          </cell>
          <cell r="M170">
            <v>35531.796300000002</v>
          </cell>
          <cell r="N170">
            <v>38757.6783</v>
          </cell>
          <cell r="O170">
            <v>41276.131000000001</v>
          </cell>
          <cell r="P170">
            <v>42352.070199999995</v>
          </cell>
          <cell r="Q170">
            <v>9958.6160999999993</v>
          </cell>
          <cell r="R170">
            <v>23605.308499999999</v>
          </cell>
          <cell r="S170">
            <v>39990.570900000006</v>
          </cell>
          <cell r="T170">
            <v>48788.863599999997</v>
          </cell>
          <cell r="U170">
            <v>51491.495699999999</v>
          </cell>
          <cell r="V170">
            <v>50623.698600000003</v>
          </cell>
          <cell r="W170">
            <v>56701.420800000007</v>
          </cell>
          <cell r="X170">
            <v>59239.083400000003</v>
          </cell>
          <cell r="Y170">
            <v>28787.475600000005</v>
          </cell>
          <cell r="Z170">
            <v>45874.205199999997</v>
          </cell>
          <cell r="AA170">
            <v>63756.090800000005</v>
          </cell>
        </row>
        <row r="171">
          <cell r="B171">
            <v>0</v>
          </cell>
        </row>
        <row r="172">
          <cell r="B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>
            <v>0</v>
          </cell>
          <cell r="F173">
            <v>5.5500545851902748E-10</v>
          </cell>
          <cell r="G173">
            <v>0.17331856195985743</v>
          </cell>
          <cell r="H173">
            <v>-41966.338999999993</v>
          </cell>
          <cell r="I173">
            <v>-24439.738599999997</v>
          </cell>
          <cell r="J173">
            <v>-19144.064299999998</v>
          </cell>
          <cell r="K173">
            <v>-31594.811899999986</v>
          </cell>
          <cell r="L173">
            <v>-19295.849000000002</v>
          </cell>
          <cell r="M173">
            <v>35531.796300000002</v>
          </cell>
          <cell r="N173">
            <v>38757.6783</v>
          </cell>
          <cell r="O173">
            <v>41276.131000000001</v>
          </cell>
          <cell r="P173">
            <v>42352.070199999995</v>
          </cell>
          <cell r="Q173">
            <v>9958.6160999999993</v>
          </cell>
          <cell r="R173">
            <v>23605.308499999999</v>
          </cell>
          <cell r="S173">
            <v>39990.570900000006</v>
          </cell>
          <cell r="T173">
            <v>48788.863599999997</v>
          </cell>
          <cell r="U173">
            <v>51491.495699999999</v>
          </cell>
          <cell r="V173">
            <v>50623.698600000003</v>
          </cell>
          <cell r="W173">
            <v>56701.420800000007</v>
          </cell>
          <cell r="X173">
            <v>59239.083400000003</v>
          </cell>
          <cell r="Y173">
            <v>28787.475600000005</v>
          </cell>
          <cell r="Z173">
            <v>45874.205199999997</v>
          </cell>
          <cell r="AA173">
            <v>63756.090800000005</v>
          </cell>
        </row>
        <row r="174">
          <cell r="B174">
            <v>0</v>
          </cell>
        </row>
        <row r="175">
          <cell r="B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>
            <v>0</v>
          </cell>
          <cell r="F176">
            <v>5.5500545851902748E-10</v>
          </cell>
          <cell r="G176">
            <v>0.17331856195985743</v>
          </cell>
          <cell r="H176">
            <v>-41966.338999999993</v>
          </cell>
          <cell r="I176">
            <v>-24439.738599999997</v>
          </cell>
          <cell r="J176">
            <v>-19144.064299999998</v>
          </cell>
          <cell r="K176">
            <v>-31594.811899999986</v>
          </cell>
          <cell r="L176">
            <v>-19295.849000000002</v>
          </cell>
          <cell r="M176">
            <v>35531.796300000002</v>
          </cell>
          <cell r="N176">
            <v>38757.6783</v>
          </cell>
          <cell r="O176">
            <v>41276.131000000001</v>
          </cell>
          <cell r="P176">
            <v>42352.070199999995</v>
          </cell>
          <cell r="Q176">
            <v>9958.6160999999993</v>
          </cell>
          <cell r="R176">
            <v>23605.308499999999</v>
          </cell>
          <cell r="S176">
            <v>39990.570900000006</v>
          </cell>
          <cell r="T176">
            <v>48788.863599999997</v>
          </cell>
          <cell r="U176">
            <v>51491.495699999999</v>
          </cell>
          <cell r="V176">
            <v>50623.698600000003</v>
          </cell>
          <cell r="W176">
            <v>56701.420800000007</v>
          </cell>
          <cell r="X176">
            <v>59239.083400000003</v>
          </cell>
          <cell r="Y176">
            <v>28787.475600000005</v>
          </cell>
          <cell r="Z176">
            <v>45874.205199999997</v>
          </cell>
          <cell r="AA176">
            <v>63756.090800000005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5.5500545851902748E-10</v>
          </cell>
          <cell r="G179">
            <v>0.17331856195985743</v>
          </cell>
          <cell r="H179">
            <v>-41966.338999999993</v>
          </cell>
          <cell r="I179">
            <v>-24439.738599999997</v>
          </cell>
          <cell r="J179">
            <v>-19144.064299999998</v>
          </cell>
          <cell r="K179">
            <v>-31594.811899999986</v>
          </cell>
          <cell r="L179">
            <v>-19295.849000000002</v>
          </cell>
          <cell r="M179">
            <v>35531.796300000002</v>
          </cell>
          <cell r="N179">
            <v>38757.6783</v>
          </cell>
          <cell r="O179">
            <v>41276.131000000001</v>
          </cell>
          <cell r="P179">
            <v>42352.070199999995</v>
          </cell>
          <cell r="Q179">
            <v>9958.6160999999993</v>
          </cell>
          <cell r="R179">
            <v>23605.308499999999</v>
          </cell>
          <cell r="S179">
            <v>39990.570900000006</v>
          </cell>
          <cell r="T179">
            <v>48788.863599999997</v>
          </cell>
          <cell r="U179">
            <v>51491.495699999999</v>
          </cell>
          <cell r="V179">
            <v>50623.698600000003</v>
          </cell>
          <cell r="W179">
            <v>56701.420800000007</v>
          </cell>
          <cell r="X179">
            <v>59239.083400000003</v>
          </cell>
          <cell r="Y179">
            <v>28787.475600000005</v>
          </cell>
          <cell r="Z179">
            <v>45874.205199999997</v>
          </cell>
          <cell r="AA179">
            <v>63756.090800000005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5.5500545851902748E-10</v>
          </cell>
          <cell r="G182">
            <v>0.17331856195985743</v>
          </cell>
          <cell r="H182">
            <v>-41966.338999999993</v>
          </cell>
          <cell r="I182">
            <v>-24439.738599999997</v>
          </cell>
          <cell r="J182">
            <v>-19144.064299999998</v>
          </cell>
          <cell r="K182">
            <v>-31594.811899999986</v>
          </cell>
          <cell r="L182">
            <v>-19295.849000000002</v>
          </cell>
          <cell r="M182">
            <v>35531.796300000002</v>
          </cell>
          <cell r="N182">
            <v>38757.6783</v>
          </cell>
          <cell r="O182">
            <v>41276.131000000001</v>
          </cell>
          <cell r="P182">
            <v>42352.070199999995</v>
          </cell>
          <cell r="Q182">
            <v>9958.6160999999993</v>
          </cell>
          <cell r="R182">
            <v>23605.308499999999</v>
          </cell>
          <cell r="S182">
            <v>39990.570900000006</v>
          </cell>
          <cell r="T182">
            <v>48788.863599999997</v>
          </cell>
          <cell r="U182">
            <v>51491.495699999999</v>
          </cell>
          <cell r="V182">
            <v>50623.698600000003</v>
          </cell>
          <cell r="W182">
            <v>56701.420800000007</v>
          </cell>
          <cell r="X182">
            <v>59239.083400000003</v>
          </cell>
          <cell r="Y182">
            <v>28787.475600000005</v>
          </cell>
          <cell r="Z182">
            <v>45874.205199999997</v>
          </cell>
          <cell r="AA182">
            <v>63756.090800000005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40454.2313125</v>
          </cell>
          <cell r="I184">
            <v>-23182.650057631574</v>
          </cell>
          <cell r="J184">
            <v>4372.0886532017512</v>
          </cell>
          <cell r="K184">
            <v>13024.277890784893</v>
          </cell>
          <cell r="L184">
            <v>16672.83821740979</v>
          </cell>
          <cell r="M184">
            <v>-32369.859099653459</v>
          </cell>
          <cell r="N184">
            <v>-16888.142289666041</v>
          </cell>
          <cell r="O184">
            <v>-38932.016906879995</v>
          </cell>
          <cell r="P184">
            <v>-34967.177262614336</v>
          </cell>
          <cell r="Q184">
            <v>7329.7247823856587</v>
          </cell>
          <cell r="R184">
            <v>13883.730394885661</v>
          </cell>
          <cell r="S184">
            <v>6276.8050398856576</v>
          </cell>
          <cell r="T184">
            <v>-2064.3749101143412</v>
          </cell>
          <cell r="U184">
            <v>-2247.3312251143411</v>
          </cell>
          <cell r="V184">
            <v>-3519.1147001143427</v>
          </cell>
          <cell r="W184">
            <v>-5548.7913526143411</v>
          </cell>
          <cell r="X184">
            <v>-25451.027865114342</v>
          </cell>
          <cell r="Y184">
            <v>9281.0605423856578</v>
          </cell>
          <cell r="Z184">
            <v>2107.3877973856606</v>
          </cell>
          <cell r="AA184">
            <v>-1310.9933576143385</v>
          </cell>
        </row>
        <row r="185">
          <cell r="B185" t="str">
            <v>Somatoria com Projeto Original</v>
          </cell>
          <cell r="F185">
            <v>94.45658836469525</v>
          </cell>
          <cell r="G185">
            <v>0.17351276554387782</v>
          </cell>
          <cell r="H185">
            <v>-1512.1076874999926</v>
          </cell>
          <cell r="I185">
            <v>-47622.388657631571</v>
          </cell>
          <cell r="J185">
            <v>-14771.975646798248</v>
          </cell>
          <cell r="K185">
            <v>-18570.534009215095</v>
          </cell>
          <cell r="L185">
            <v>-2623.0107825902123</v>
          </cell>
          <cell r="M185">
            <v>3161.9372003465432</v>
          </cell>
          <cell r="N185">
            <v>21869.536010333959</v>
          </cell>
          <cell r="O185">
            <v>2344.1140931200061</v>
          </cell>
          <cell r="P185">
            <v>7384.892937385659</v>
          </cell>
          <cell r="Q185">
            <v>17288.340882385659</v>
          </cell>
          <cell r="R185">
            <v>37489.038894885656</v>
          </cell>
          <cell r="S185">
            <v>46267.375939885664</v>
          </cell>
          <cell r="T185">
            <v>46724.488689885657</v>
          </cell>
          <cell r="U185">
            <v>49244.164474885656</v>
          </cell>
          <cell r="V185">
            <v>47104.583899885663</v>
          </cell>
          <cell r="W185">
            <v>51152.629447385669</v>
          </cell>
          <cell r="X185">
            <v>33788.055534885658</v>
          </cell>
          <cell r="Y185">
            <v>38068.536142385667</v>
          </cell>
          <cell r="Z185">
            <v>47981.592997385655</v>
          </cell>
          <cell r="AA185">
            <v>62445.097442385668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43874.828301604466</v>
          </cell>
          <cell r="H191">
            <v>66672.686697217141</v>
          </cell>
          <cell r="I191">
            <v>73129.312999281799</v>
          </cell>
          <cell r="J191">
            <v>73280.197502380339</v>
          </cell>
          <cell r="K191">
            <v>77500.954890478781</v>
          </cell>
          <cell r="L191">
            <v>84519.537275869807</v>
          </cell>
          <cell r="M191">
            <v>89001.34350154901</v>
          </cell>
          <cell r="N191">
            <v>91773.86879580922</v>
          </cell>
          <cell r="O191">
            <v>94549.000407191008</v>
          </cell>
          <cell r="P191">
            <v>97324.010100041502</v>
          </cell>
          <cell r="Q191">
            <v>100097.85880192516</v>
          </cell>
          <cell r="R191">
            <v>102875.27279696046</v>
          </cell>
          <cell r="S191">
            <v>105649.15149995698</v>
          </cell>
          <cell r="T191">
            <v>108426.52539374406</v>
          </cell>
          <cell r="U191">
            <v>111200.47460026521</v>
          </cell>
          <cell r="V191">
            <v>113976.88890047764</v>
          </cell>
          <cell r="W191">
            <v>116751.71710030711</v>
          </cell>
          <cell r="X191">
            <v>119528.13140334275</v>
          </cell>
          <cell r="Y191">
            <v>122303.04040002644</v>
          </cell>
          <cell r="Z191">
            <v>125077.04039987404</v>
          </cell>
          <cell r="AA191">
            <v>1917511.8417683032</v>
          </cell>
        </row>
        <row r="192">
          <cell r="B192" t="str">
            <v>1.1 - Operacionais    (1.1.1 + 1.1.2)</v>
          </cell>
          <cell r="G192">
            <v>43874.828301604466</v>
          </cell>
          <cell r="H192">
            <v>66672.686697217141</v>
          </cell>
          <cell r="I192">
            <v>73129.312999281799</v>
          </cell>
          <cell r="J192">
            <v>73280.197502380339</v>
          </cell>
          <cell r="K192">
            <v>77500.954890478781</v>
          </cell>
          <cell r="L192">
            <v>84519.537275869807</v>
          </cell>
          <cell r="M192">
            <v>89001.34350154901</v>
          </cell>
          <cell r="N192">
            <v>91773.86879580922</v>
          </cell>
          <cell r="O192">
            <v>94549.000407191008</v>
          </cell>
          <cell r="P192">
            <v>97324.010100041502</v>
          </cell>
          <cell r="Q192">
            <v>100097.85880192516</v>
          </cell>
          <cell r="R192">
            <v>102875.27279696046</v>
          </cell>
          <cell r="S192">
            <v>105649.15149995698</v>
          </cell>
          <cell r="T192">
            <v>108426.52539374406</v>
          </cell>
          <cell r="U192">
            <v>111200.47460026521</v>
          </cell>
          <cell r="V192">
            <v>113976.88890047764</v>
          </cell>
          <cell r="W192">
            <v>116751.71710030711</v>
          </cell>
          <cell r="X192">
            <v>119528.13140334275</v>
          </cell>
          <cell r="Y192">
            <v>122303.04040002644</v>
          </cell>
          <cell r="Z192">
            <v>125077.04039987404</v>
          </cell>
          <cell r="AA192">
            <v>1917511.8417683032</v>
          </cell>
        </row>
        <row r="193">
          <cell r="B193" t="str">
            <v>1.1.1 - Receitas de  Pedágios    (Transp. Qd.2.1.1.2)</v>
          </cell>
          <cell r="G193">
            <v>43440.829999999994</v>
          </cell>
          <cell r="H193">
            <v>66012.670000000013</v>
          </cell>
          <cell r="I193">
            <v>72405.299999999988</v>
          </cell>
          <cell r="J193">
            <v>72530.207208333319</v>
          </cell>
          <cell r="K193">
            <v>76725.954690478786</v>
          </cell>
          <cell r="L193">
            <v>83665.509165336582</v>
          </cell>
          <cell r="M193">
            <v>88120.35</v>
          </cell>
          <cell r="N193">
            <v>90864.88</v>
          </cell>
          <cell r="O193">
            <v>93613.040000000008</v>
          </cell>
          <cell r="P193">
            <v>96360.01</v>
          </cell>
          <cell r="Q193">
            <v>99106.880000000005</v>
          </cell>
          <cell r="R193">
            <v>101856.28000000001</v>
          </cell>
          <cell r="S193">
            <v>104603.15</v>
          </cell>
          <cell r="T193">
            <v>107352.54</v>
          </cell>
          <cell r="U193">
            <v>110099.45999999999</v>
          </cell>
          <cell r="V193">
            <v>112848.89000000001</v>
          </cell>
          <cell r="W193">
            <v>115595.71</v>
          </cell>
          <cell r="X193">
            <v>118345.14000000001</v>
          </cell>
          <cell r="Y193">
            <v>121092.04000000001</v>
          </cell>
          <cell r="Z193">
            <v>123839.04000000001</v>
          </cell>
          <cell r="AA193">
            <v>1898477.8810641491</v>
          </cell>
        </row>
        <row r="194">
          <cell r="B194" t="str">
            <v>1.1.2 - Outras Receitas Operacionais    (calculado 2.1.2.)</v>
          </cell>
          <cell r="G194">
            <v>433.99830160447499</v>
          </cell>
          <cell r="H194">
            <v>660.01669721713051</v>
          </cell>
          <cell r="I194">
            <v>724.01299928180754</v>
          </cell>
          <cell r="J194">
            <v>749.99029404701537</v>
          </cell>
          <cell r="K194">
            <v>775.00020000000006</v>
          </cell>
          <cell r="L194">
            <v>854.02811053322102</v>
          </cell>
          <cell r="M194">
            <v>880.99350154900651</v>
          </cell>
          <cell r="N194">
            <v>908.98879580921368</v>
          </cell>
          <cell r="O194">
            <v>935.96040719100176</v>
          </cell>
          <cell r="P194">
            <v>964.0001000415109</v>
          </cell>
          <cell r="Q194">
            <v>990.97880192515322</v>
          </cell>
          <cell r="R194">
            <v>1018.9927969604447</v>
          </cell>
          <cell r="S194">
            <v>1046.0014999569801</v>
          </cell>
          <cell r="T194">
            <v>1073.9853937440616</v>
          </cell>
          <cell r="U194">
            <v>1101.0146002652182</v>
          </cell>
          <cell r="V194">
            <v>1127.9989004776296</v>
          </cell>
          <cell r="W194">
            <v>1156.0071003071066</v>
          </cell>
          <cell r="X194">
            <v>1182.991403342741</v>
          </cell>
          <cell r="Y194">
            <v>1211.0004000264262</v>
          </cell>
          <cell r="Z194">
            <v>1238.0003998740301</v>
          </cell>
          <cell r="AA194">
            <v>19033.960704154171</v>
          </cell>
        </row>
        <row r="195">
          <cell r="B195" t="str">
            <v>2 -  DEDUÇÕES DA RECEITA    (2.1)</v>
          </cell>
          <cell r="G195">
            <v>1520.8079832560252</v>
          </cell>
          <cell r="H195">
            <v>2433.8973579661724</v>
          </cell>
          <cell r="I195">
            <v>2669.538533058947</v>
          </cell>
          <cell r="J195">
            <v>2820.7715535713469</v>
          </cell>
          <cell r="K195">
            <v>3619.4365103274072</v>
          </cell>
          <cell r="L195">
            <v>7889.4103602417999</v>
          </cell>
          <cell r="M195">
            <v>7564.1759550512033</v>
          </cell>
          <cell r="N195">
            <v>7935.7536231553049</v>
          </cell>
          <cell r="O195">
            <v>8185.8063170287442</v>
          </cell>
          <cell r="P195">
            <v>8425.6147656295143</v>
          </cell>
          <cell r="Q195">
            <v>8665.7261860628205</v>
          </cell>
          <cell r="R195">
            <v>8914.6913741698663</v>
          </cell>
          <cell r="S195">
            <v>9165.2614846636825</v>
          </cell>
          <cell r="T195">
            <v>9416.9442161473271</v>
          </cell>
          <cell r="U195">
            <v>9667.8207854321608</v>
          </cell>
          <cell r="V195">
            <v>9920.5430778336104</v>
          </cell>
          <cell r="W195">
            <v>10173.540861766211</v>
          </cell>
          <cell r="X195">
            <v>10420.167653540382</v>
          </cell>
          <cell r="Y195">
            <v>10670.211062653023</v>
          </cell>
          <cell r="Z195">
            <v>10924.136062670243</v>
          </cell>
          <cell r="AA195">
            <v>151004.2557242258</v>
          </cell>
        </row>
        <row r="196">
          <cell r="B196" t="str">
            <v>2.1 - Tributos sobre Faturamento    (2.1.1+ .... + 2.1.4)</v>
          </cell>
          <cell r="G196">
            <v>1520.8079832560252</v>
          </cell>
          <cell r="H196">
            <v>2433.8973579661724</v>
          </cell>
          <cell r="I196">
            <v>2669.538533058947</v>
          </cell>
          <cell r="J196">
            <v>2820.7715535713469</v>
          </cell>
          <cell r="K196">
            <v>3619.4365103274072</v>
          </cell>
          <cell r="L196">
            <v>7889.4103602417999</v>
          </cell>
          <cell r="M196">
            <v>7564.1759550512033</v>
          </cell>
          <cell r="N196">
            <v>7935.7536231553049</v>
          </cell>
          <cell r="O196">
            <v>8185.8063170287442</v>
          </cell>
          <cell r="P196">
            <v>8425.6147656295143</v>
          </cell>
          <cell r="Q196">
            <v>8665.7261860628205</v>
          </cell>
          <cell r="R196">
            <v>8914.6913741698663</v>
          </cell>
          <cell r="S196">
            <v>9165.2614846636825</v>
          </cell>
          <cell r="T196">
            <v>9416.9442161473271</v>
          </cell>
          <cell r="U196">
            <v>9667.8207854321608</v>
          </cell>
          <cell r="V196">
            <v>9920.5430778336104</v>
          </cell>
          <cell r="W196">
            <v>10173.540861766211</v>
          </cell>
          <cell r="X196">
            <v>10420.167653540382</v>
          </cell>
          <cell r="Y196">
            <v>10670.211062653023</v>
          </cell>
          <cell r="Z196">
            <v>10924.136062670243</v>
          </cell>
          <cell r="AA196">
            <v>151004.2557242258</v>
          </cell>
        </row>
        <row r="197">
          <cell r="B197" t="str">
            <v>2.1.1 - I.S.S    (transp. Qd  1.3.)</v>
          </cell>
          <cell r="G197">
            <v>0</v>
          </cell>
          <cell r="H197">
            <v>0</v>
          </cell>
          <cell r="I197">
            <v>0</v>
          </cell>
          <cell r="J197">
            <v>145.9583525205737</v>
          </cell>
          <cell r="K197">
            <v>619.26901035481183</v>
          </cell>
          <cell r="L197">
            <v>3862.733157571246</v>
          </cell>
          <cell r="M197">
            <v>4313.5377191931229</v>
          </cell>
          <cell r="N197">
            <v>4582.6258720382757</v>
          </cell>
          <cell r="O197">
            <v>4727.6499999999996</v>
          </cell>
          <cell r="P197">
            <v>4866.2</v>
          </cell>
          <cell r="Q197">
            <v>5005</v>
          </cell>
          <cell r="R197">
            <v>5143.8</v>
          </cell>
          <cell r="S197">
            <v>5282.45</v>
          </cell>
          <cell r="T197">
            <v>5421.4</v>
          </cell>
          <cell r="U197">
            <v>5559.95</v>
          </cell>
          <cell r="V197">
            <v>5698.85</v>
          </cell>
          <cell r="W197">
            <v>5837.55</v>
          </cell>
          <cell r="X197">
            <v>5976.45</v>
          </cell>
          <cell r="Y197">
            <v>6115.15</v>
          </cell>
          <cell r="Z197">
            <v>6253.85</v>
          </cell>
          <cell r="AA197">
            <v>79412.424111678032</v>
          </cell>
        </row>
        <row r="198">
          <cell r="B198" t="str">
            <v>2.1.2 - Cofins    (transp. Qd 1.3.)</v>
          </cell>
          <cell r="G198">
            <v>1133.4340992955961</v>
          </cell>
          <cell r="H198">
            <v>2000.1633944342611</v>
          </cell>
          <cell r="I198">
            <v>2193.8659985636154</v>
          </cell>
          <cell r="J198">
            <v>2198.4159172853015</v>
          </cell>
          <cell r="K198">
            <v>2324.8751604550516</v>
          </cell>
          <cell r="L198">
            <v>3234.2207065052098</v>
          </cell>
          <cell r="M198">
            <v>2671.3370030980127</v>
          </cell>
          <cell r="N198">
            <v>2756.3776039442696</v>
          </cell>
          <cell r="O198">
            <v>2842.6608143820031</v>
          </cell>
          <cell r="P198">
            <v>2925.8701999792443</v>
          </cell>
          <cell r="Q198">
            <v>3009.1076038503065</v>
          </cell>
          <cell r="R198">
            <v>3099.6156009896231</v>
          </cell>
          <cell r="S198">
            <v>3191.5829999139605</v>
          </cell>
          <cell r="T198">
            <v>3284.1908010879897</v>
          </cell>
          <cell r="U198">
            <v>3376.4992005304366</v>
          </cell>
          <cell r="V198">
            <v>3470.0077999805053</v>
          </cell>
          <cell r="W198">
            <v>3563.924200614214</v>
          </cell>
          <cell r="X198">
            <v>3652.422799418654</v>
          </cell>
          <cell r="Y198">
            <v>3743.9108000528522</v>
          </cell>
          <cell r="Z198">
            <v>3838.5908000710597</v>
          </cell>
          <cell r="AA198">
            <v>58511.073504452172</v>
          </cell>
        </row>
        <row r="199">
          <cell r="B199" t="str">
            <v>2.1.3 - Pis / Pasep    (transp. Qd 1.3.)</v>
          </cell>
          <cell r="G199">
            <v>285.373883960429</v>
          </cell>
          <cell r="H199">
            <v>433.7339635319114</v>
          </cell>
          <cell r="I199">
            <v>475.6725344953316</v>
          </cell>
          <cell r="J199">
            <v>476.39728376547214</v>
          </cell>
          <cell r="K199">
            <v>675.29233951754361</v>
          </cell>
          <cell r="L199">
            <v>792.45649616534433</v>
          </cell>
          <cell r="M199">
            <v>579.30123276006861</v>
          </cell>
          <cell r="N199">
            <v>596.75014717275997</v>
          </cell>
          <cell r="O199">
            <v>615.49550264674156</v>
          </cell>
          <cell r="P199">
            <v>633.54456565026976</v>
          </cell>
          <cell r="Q199">
            <v>651.6185822125135</v>
          </cell>
          <cell r="R199">
            <v>671.27577318024294</v>
          </cell>
          <cell r="S199">
            <v>691.22848474972034</v>
          </cell>
          <cell r="T199">
            <v>711.35341505933638</v>
          </cell>
          <cell r="U199">
            <v>731.37158490172385</v>
          </cell>
          <cell r="V199">
            <v>751.68527785310459</v>
          </cell>
          <cell r="W199">
            <v>772.06666115199619</v>
          </cell>
          <cell r="X199">
            <v>791.29485412172778</v>
          </cell>
          <cell r="Y199">
            <v>811.1502626001718</v>
          </cell>
          <cell r="Z199">
            <v>831.69526259918121</v>
          </cell>
          <cell r="AA199">
            <v>12978.75810809559</v>
          </cell>
        </row>
        <row r="200">
          <cell r="B200" t="str">
            <v>2.1.4 - CPMF    (transp Qd 1.3.)</v>
          </cell>
          <cell r="G200">
            <v>102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102</v>
          </cell>
        </row>
        <row r="201">
          <cell r="B201" t="str">
            <v>3 -  RECEITA LIQUIDA    (1 - 2)</v>
          </cell>
          <cell r="G201">
            <v>42354.020318348441</v>
          </cell>
          <cell r="H201">
            <v>64238.789339250972</v>
          </cell>
          <cell r="I201">
            <v>70459.774466222851</v>
          </cell>
          <cell r="J201">
            <v>70459.425948808988</v>
          </cell>
          <cell r="K201">
            <v>73881.518380151378</v>
          </cell>
          <cell r="L201">
            <v>76630.126915628003</v>
          </cell>
          <cell r="M201">
            <v>81437.167546497803</v>
          </cell>
          <cell r="N201">
            <v>83838.11517265391</v>
          </cell>
          <cell r="O201">
            <v>86363.194090162258</v>
          </cell>
          <cell r="P201">
            <v>88898.395334411995</v>
          </cell>
          <cell r="Q201">
            <v>91432.132615862341</v>
          </cell>
          <cell r="R201">
            <v>93960.581422790594</v>
          </cell>
          <cell r="S201">
            <v>96483.890015293291</v>
          </cell>
          <cell r="T201">
            <v>99009.58117759673</v>
          </cell>
          <cell r="U201">
            <v>101532.65381483304</v>
          </cell>
          <cell r="V201">
            <v>104056.34582264403</v>
          </cell>
          <cell r="W201">
            <v>106578.17623854091</v>
          </cell>
          <cell r="X201">
            <v>109107.96374980237</v>
          </cell>
          <cell r="Y201">
            <v>111632.82933737342</v>
          </cell>
          <cell r="Z201">
            <v>114152.9043372038</v>
          </cell>
          <cell r="AA201">
            <v>1766507.5860440773</v>
          </cell>
        </row>
        <row r="202">
          <cell r="B202" t="str">
            <v>4 -  DESPESAS    (4.1)</v>
          </cell>
          <cell r="G202">
            <v>33815.521409754801</v>
          </cell>
          <cell r="H202">
            <v>40275.320218162131</v>
          </cell>
          <cell r="I202">
            <v>45668.626915597415</v>
          </cell>
          <cell r="J202">
            <v>49303.359831532711</v>
          </cell>
          <cell r="K202">
            <v>52360.677318352449</v>
          </cell>
          <cell r="L202">
            <v>52512.706571677612</v>
          </cell>
          <cell r="M202">
            <v>53288.557988928733</v>
          </cell>
          <cell r="N202">
            <v>57847.733211178071</v>
          </cell>
          <cell r="O202">
            <v>62710.057151226196</v>
          </cell>
          <cell r="P202">
            <v>62571.211389698976</v>
          </cell>
          <cell r="Q202">
            <v>62879.112425795494</v>
          </cell>
          <cell r="R202">
            <v>60508.539020606549</v>
          </cell>
          <cell r="S202">
            <v>59604.111206736445</v>
          </cell>
          <cell r="T202">
            <v>59267.846598510048</v>
          </cell>
          <cell r="U202">
            <v>60118.105066412361</v>
          </cell>
          <cell r="V202">
            <v>57609.692920378729</v>
          </cell>
          <cell r="W202">
            <v>60573.039841413622</v>
          </cell>
          <cell r="X202">
            <v>64505.930195464694</v>
          </cell>
          <cell r="Y202">
            <v>72235.989123738531</v>
          </cell>
          <cell r="Z202">
            <v>77614.018298693947</v>
          </cell>
          <cell r="AA202">
            <v>1145270.1567038593</v>
          </cell>
        </row>
        <row r="203">
          <cell r="B203" t="str">
            <v>4.1 - Operacionais    (4.1.1+ .... + 4.1.10)</v>
          </cell>
          <cell r="G203">
            <v>33815.521409754801</v>
          </cell>
          <cell r="H203">
            <v>40275.320218162131</v>
          </cell>
          <cell r="I203">
            <v>45668.626915597415</v>
          </cell>
          <cell r="J203">
            <v>49303.359831532711</v>
          </cell>
          <cell r="K203">
            <v>52360.677318352449</v>
          </cell>
          <cell r="L203">
            <v>52512.706571677612</v>
          </cell>
          <cell r="M203">
            <v>53288.557988928733</v>
          </cell>
          <cell r="N203">
            <v>57847.733211178071</v>
          </cell>
          <cell r="O203">
            <v>62710.057151226196</v>
          </cell>
          <cell r="P203">
            <v>62571.211389698976</v>
          </cell>
          <cell r="Q203">
            <v>62879.112425795494</v>
          </cell>
          <cell r="R203">
            <v>60508.539020606549</v>
          </cell>
          <cell r="S203">
            <v>59604.111206736445</v>
          </cell>
          <cell r="T203">
            <v>59267.846598510048</v>
          </cell>
          <cell r="U203">
            <v>60118.105066412361</v>
          </cell>
          <cell r="V203">
            <v>57609.692920378729</v>
          </cell>
          <cell r="W203">
            <v>60573.039841413622</v>
          </cell>
          <cell r="X203">
            <v>64505.930195464694</v>
          </cell>
          <cell r="Y203">
            <v>72235.989123738531</v>
          </cell>
          <cell r="Z203">
            <v>77614.018298693947</v>
          </cell>
          <cell r="AA203">
            <v>1145270.1567038593</v>
          </cell>
        </row>
        <row r="204">
          <cell r="B204" t="str">
            <v>4.1.1  -  Pessoal e Administradores    (Transp. Qd. 1.3.)</v>
          </cell>
          <cell r="G204">
            <v>12290</v>
          </cell>
          <cell r="H204">
            <v>17262</v>
          </cell>
          <cell r="I204">
            <v>18749</v>
          </cell>
          <cell r="J204">
            <v>18988</v>
          </cell>
          <cell r="K204">
            <v>19269</v>
          </cell>
          <cell r="L204">
            <v>18929</v>
          </cell>
          <cell r="M204">
            <v>18929</v>
          </cell>
          <cell r="N204">
            <v>18929</v>
          </cell>
          <cell r="O204">
            <v>18929</v>
          </cell>
          <cell r="P204">
            <v>18929</v>
          </cell>
          <cell r="Q204">
            <v>18929</v>
          </cell>
          <cell r="R204">
            <v>18837</v>
          </cell>
          <cell r="S204">
            <v>18837</v>
          </cell>
          <cell r="T204">
            <v>18837</v>
          </cell>
          <cell r="U204">
            <v>18837</v>
          </cell>
          <cell r="V204">
            <v>18837</v>
          </cell>
          <cell r="W204">
            <v>18760</v>
          </cell>
          <cell r="X204">
            <v>18760</v>
          </cell>
          <cell r="Y204">
            <v>18683</v>
          </cell>
          <cell r="Z204">
            <v>18683</v>
          </cell>
          <cell r="AA204">
            <v>369203</v>
          </cell>
        </row>
        <row r="205">
          <cell r="B205" t="str">
            <v>4.1.2  -  Conservação de Rotina    (Transp. Qd. 1.3.)</v>
          </cell>
          <cell r="G205">
            <v>8585</v>
          </cell>
          <cell r="H205">
            <v>4340</v>
          </cell>
          <cell r="I205">
            <v>4410</v>
          </cell>
          <cell r="J205">
            <v>4707</v>
          </cell>
          <cell r="K205">
            <v>4811</v>
          </cell>
          <cell r="L205">
            <v>5072</v>
          </cell>
          <cell r="M205">
            <v>5072</v>
          </cell>
          <cell r="N205">
            <v>5072</v>
          </cell>
          <cell r="O205">
            <v>5072</v>
          </cell>
          <cell r="P205">
            <v>5072</v>
          </cell>
          <cell r="Q205">
            <v>5072</v>
          </cell>
          <cell r="R205">
            <v>5072</v>
          </cell>
          <cell r="S205">
            <v>5072</v>
          </cell>
          <cell r="T205">
            <v>5072</v>
          </cell>
          <cell r="U205">
            <v>5072</v>
          </cell>
          <cell r="V205">
            <v>5072</v>
          </cell>
          <cell r="W205">
            <v>5072</v>
          </cell>
          <cell r="X205">
            <v>5072</v>
          </cell>
          <cell r="Y205">
            <v>5072</v>
          </cell>
          <cell r="Z205">
            <v>5072</v>
          </cell>
          <cell r="AA205">
            <v>102933</v>
          </cell>
        </row>
        <row r="206">
          <cell r="B206" t="str">
            <v>4.1.3  -  Consumo    (Transp. Qd. 1.3.)</v>
          </cell>
          <cell r="G206">
            <v>547</v>
          </cell>
          <cell r="H206">
            <v>989</v>
          </cell>
          <cell r="I206">
            <v>1126</v>
          </cell>
          <cell r="J206">
            <v>1123</v>
          </cell>
          <cell r="K206">
            <v>1123</v>
          </cell>
          <cell r="L206">
            <v>1094</v>
          </cell>
          <cell r="M206">
            <v>1094</v>
          </cell>
          <cell r="N206">
            <v>1094</v>
          </cell>
          <cell r="O206">
            <v>1094</v>
          </cell>
          <cell r="P206">
            <v>1094</v>
          </cell>
          <cell r="Q206">
            <v>1094</v>
          </cell>
          <cell r="R206">
            <v>1083</v>
          </cell>
          <cell r="S206">
            <v>1083</v>
          </cell>
          <cell r="T206">
            <v>1083</v>
          </cell>
          <cell r="U206">
            <v>1083</v>
          </cell>
          <cell r="V206">
            <v>1083</v>
          </cell>
          <cell r="W206">
            <v>1075</v>
          </cell>
          <cell r="X206">
            <v>1075</v>
          </cell>
          <cell r="Y206">
            <v>1066</v>
          </cell>
          <cell r="Z206">
            <v>1066</v>
          </cell>
          <cell r="AA206">
            <v>21169</v>
          </cell>
        </row>
        <row r="207">
          <cell r="B207" t="str">
            <v>4.1.4  -  Transportes    (Transp. Qd. 1.3.)</v>
          </cell>
          <cell r="G207">
            <v>824</v>
          </cell>
          <cell r="H207">
            <v>1206</v>
          </cell>
          <cell r="I207">
            <v>1435</v>
          </cell>
          <cell r="J207">
            <v>1435</v>
          </cell>
          <cell r="K207">
            <v>1435</v>
          </cell>
          <cell r="L207">
            <v>1539</v>
          </cell>
          <cell r="M207">
            <v>1539</v>
          </cell>
          <cell r="N207">
            <v>1539</v>
          </cell>
          <cell r="O207">
            <v>1539</v>
          </cell>
          <cell r="P207">
            <v>1539</v>
          </cell>
          <cell r="Q207">
            <v>1539</v>
          </cell>
          <cell r="R207">
            <v>1539</v>
          </cell>
          <cell r="S207">
            <v>1539</v>
          </cell>
          <cell r="T207">
            <v>1539</v>
          </cell>
          <cell r="U207">
            <v>1539</v>
          </cell>
          <cell r="V207">
            <v>1539</v>
          </cell>
          <cell r="W207">
            <v>1539</v>
          </cell>
          <cell r="X207">
            <v>1539</v>
          </cell>
          <cell r="Y207">
            <v>1539</v>
          </cell>
          <cell r="Z207">
            <v>1539</v>
          </cell>
          <cell r="AA207">
            <v>29420</v>
          </cell>
        </row>
        <row r="208">
          <cell r="B208" t="str">
            <v>4.1.5  -  Diversas    (Transp. Qd. 1.3.)</v>
          </cell>
          <cell r="G208">
            <v>3449</v>
          </cell>
          <cell r="H208">
            <v>1889</v>
          </cell>
          <cell r="I208">
            <v>1649</v>
          </cell>
          <cell r="J208">
            <v>1649</v>
          </cell>
          <cell r="K208">
            <v>1649</v>
          </cell>
          <cell r="L208">
            <v>1649</v>
          </cell>
          <cell r="M208">
            <v>1649</v>
          </cell>
          <cell r="N208">
            <v>1649</v>
          </cell>
          <cell r="O208">
            <v>1649</v>
          </cell>
          <cell r="P208">
            <v>1649</v>
          </cell>
          <cell r="Q208">
            <v>1649</v>
          </cell>
          <cell r="R208">
            <v>1649</v>
          </cell>
          <cell r="S208">
            <v>1649</v>
          </cell>
          <cell r="T208">
            <v>1649</v>
          </cell>
          <cell r="U208">
            <v>1649</v>
          </cell>
          <cell r="V208">
            <v>1649</v>
          </cell>
          <cell r="W208">
            <v>1649</v>
          </cell>
          <cell r="X208">
            <v>1649</v>
          </cell>
          <cell r="Y208">
            <v>1649</v>
          </cell>
          <cell r="Z208">
            <v>1649</v>
          </cell>
          <cell r="AA208">
            <v>35020</v>
          </cell>
        </row>
        <row r="209">
          <cell r="B209" t="str">
            <v>4.1.6  -  Depreciação/Amortização    (Transp. Qd. 1.3.)</v>
          </cell>
          <cell r="G209">
            <v>711.89791666666747</v>
          </cell>
          <cell r="H209">
            <v>8297.7292982456111</v>
          </cell>
          <cell r="I209">
            <v>11667.368881578948</v>
          </cell>
          <cell r="J209">
            <v>14911.543587461298</v>
          </cell>
          <cell r="K209">
            <v>17330.096087461301</v>
          </cell>
          <cell r="L209">
            <v>17442.362254127966</v>
          </cell>
          <cell r="M209">
            <v>17897.139039842252</v>
          </cell>
          <cell r="N209">
            <v>22520.106828303789</v>
          </cell>
          <cell r="O209">
            <v>27152.208494970455</v>
          </cell>
          <cell r="P209">
            <v>27077.080767697727</v>
          </cell>
          <cell r="Q209">
            <v>27154.798017697729</v>
          </cell>
          <cell r="R209">
            <v>24950.870517697731</v>
          </cell>
          <cell r="S209">
            <v>23816.258017697728</v>
          </cell>
          <cell r="T209">
            <v>23543.640517697731</v>
          </cell>
          <cell r="U209">
            <v>24163.712184364394</v>
          </cell>
          <cell r="V209">
            <v>21718.9759343644</v>
          </cell>
          <cell r="W209">
            <v>24537.109684364401</v>
          </cell>
          <cell r="X209">
            <v>28533.675934364404</v>
          </cell>
          <cell r="Y209">
            <v>36119.519267697731</v>
          </cell>
          <cell r="Z209">
            <v>41561.296767697735</v>
          </cell>
          <cell r="AA209">
            <v>441107.38999999996</v>
          </cell>
        </row>
        <row r="210">
          <cell r="B210" t="str">
            <v>4.1.7  -  Seguros    (transp. Qd 1.3.)</v>
          </cell>
          <cell r="G210">
            <v>469.30625600000002</v>
          </cell>
          <cell r="H210">
            <v>469.30625600000002</v>
          </cell>
          <cell r="I210">
            <v>469.30625600000002</v>
          </cell>
          <cell r="J210">
            <v>469.30625600000002</v>
          </cell>
          <cell r="K210">
            <v>469.30625600000002</v>
          </cell>
          <cell r="L210">
            <v>469.30625600000002</v>
          </cell>
          <cell r="M210">
            <v>469.30625600000002</v>
          </cell>
          <cell r="N210">
            <v>469.30625600000002</v>
          </cell>
          <cell r="O210">
            <v>469.30625600000002</v>
          </cell>
          <cell r="P210">
            <v>469.30625600000002</v>
          </cell>
          <cell r="Q210">
            <v>469.30625600000002</v>
          </cell>
          <cell r="R210">
            <v>469.30625600000002</v>
          </cell>
          <cell r="S210">
            <v>469.30625600000002</v>
          </cell>
          <cell r="T210">
            <v>469.30625600000002</v>
          </cell>
          <cell r="U210">
            <v>469.30625600000002</v>
          </cell>
          <cell r="V210">
            <v>469.30625600000002</v>
          </cell>
          <cell r="W210">
            <v>469.30625600000002</v>
          </cell>
          <cell r="X210">
            <v>469.30625600000002</v>
          </cell>
          <cell r="Y210">
            <v>469.30625600000002</v>
          </cell>
          <cell r="Z210">
            <v>469.30625600000002</v>
          </cell>
          <cell r="AA210">
            <v>9386.1251199999988</v>
          </cell>
        </row>
        <row r="211">
          <cell r="B211" t="str">
            <v xml:space="preserve">4.1.8  -  Garantias  (transp. Qd 1.3.)  </v>
          </cell>
          <cell r="G211">
            <v>1984.0723880400003</v>
          </cell>
          <cell r="H211">
            <v>1837.1040630000002</v>
          </cell>
          <cell r="I211">
            <v>1984.0723880400003</v>
          </cell>
          <cell r="J211">
            <v>1837.1040630000002</v>
          </cell>
          <cell r="K211">
            <v>1984.0723880400003</v>
          </cell>
          <cell r="L211">
            <v>1837.1040630000002</v>
          </cell>
          <cell r="M211">
            <v>1984.0723880400003</v>
          </cell>
          <cell r="N211">
            <v>1837.1040630000002</v>
          </cell>
          <cell r="O211">
            <v>1984.0723880400003</v>
          </cell>
          <cell r="P211">
            <v>1837.1040630000002</v>
          </cell>
          <cell r="Q211">
            <v>1984.0723880400003</v>
          </cell>
          <cell r="R211">
            <v>1837.1040630000002</v>
          </cell>
          <cell r="S211">
            <v>1984.0723880400003</v>
          </cell>
          <cell r="T211">
            <v>1837.1040630000002</v>
          </cell>
          <cell r="U211">
            <v>1984.0723880400003</v>
          </cell>
          <cell r="V211">
            <v>1837.1040630000002</v>
          </cell>
          <cell r="W211">
            <v>1984.0723880400003</v>
          </cell>
          <cell r="X211">
            <v>1837.1040630000002</v>
          </cell>
          <cell r="Y211">
            <v>1984.0723880400003</v>
          </cell>
          <cell r="Z211">
            <v>1837.1040630000002</v>
          </cell>
          <cell r="AA211">
            <v>38211.764510400004</v>
          </cell>
        </row>
        <row r="212">
          <cell r="B212" t="str">
            <v xml:space="preserve">4.1.9  -  Parc.Variável da Concessão   </v>
          </cell>
          <cell r="G212">
            <v>1316.244849048134</v>
          </cell>
          <cell r="H212">
            <v>2000.1806009165141</v>
          </cell>
          <cell r="I212">
            <v>2193.8793899784541</v>
          </cell>
          <cell r="J212">
            <v>2198.4059250714099</v>
          </cell>
          <cell r="K212">
            <v>2325.0286467143633</v>
          </cell>
          <cell r="L212">
            <v>2535.5861182760941</v>
          </cell>
          <cell r="M212">
            <v>2670.0403050464702</v>
          </cell>
          <cell r="N212">
            <v>2753.2160638742766</v>
          </cell>
          <cell r="O212">
            <v>2836.4700122157301</v>
          </cell>
          <cell r="P212">
            <v>2919.7203030012452</v>
          </cell>
          <cell r="Q212">
            <v>3002.9357640577546</v>
          </cell>
          <cell r="R212">
            <v>3086.2581839088139</v>
          </cell>
          <cell r="S212">
            <v>3169.474544998709</v>
          </cell>
          <cell r="T212">
            <v>3252.7957618123214</v>
          </cell>
          <cell r="U212">
            <v>3336.014238007956</v>
          </cell>
          <cell r="V212">
            <v>3419.3066670143294</v>
          </cell>
          <cell r="W212">
            <v>3502.5515130092131</v>
          </cell>
          <cell r="X212">
            <v>3585.8439421002822</v>
          </cell>
          <cell r="Y212">
            <v>3669.0912120007929</v>
          </cell>
          <cell r="Z212">
            <v>3752.3112119962211</v>
          </cell>
          <cell r="AA212">
            <v>57525.355253049085</v>
          </cell>
        </row>
        <row r="213">
          <cell r="B213" t="str">
            <v xml:space="preserve">4.1.10 - Parcela Fixa da Concessão   </v>
          </cell>
          <cell r="G213">
            <v>3639</v>
          </cell>
          <cell r="H213">
            <v>1985</v>
          </cell>
          <cell r="I213">
            <v>1985</v>
          </cell>
          <cell r="J213">
            <v>1985</v>
          </cell>
          <cell r="K213">
            <v>1965.173940136779</v>
          </cell>
          <cell r="L213">
            <v>1945.3478802735578</v>
          </cell>
          <cell r="M213">
            <v>1985</v>
          </cell>
          <cell r="N213">
            <v>1985</v>
          </cell>
          <cell r="O213">
            <v>1985</v>
          </cell>
          <cell r="P213">
            <v>1985</v>
          </cell>
          <cell r="Q213">
            <v>1985</v>
          </cell>
          <cell r="R213">
            <v>1985</v>
          </cell>
          <cell r="S213">
            <v>1985</v>
          </cell>
          <cell r="T213">
            <v>1985</v>
          </cell>
          <cell r="U213">
            <v>1985</v>
          </cell>
          <cell r="V213">
            <v>1985</v>
          </cell>
          <cell r="W213">
            <v>1985</v>
          </cell>
          <cell r="X213">
            <v>1985</v>
          </cell>
          <cell r="Y213">
            <v>1985</v>
          </cell>
          <cell r="Z213">
            <v>1985</v>
          </cell>
          <cell r="AA213">
            <v>41294.521820410337</v>
          </cell>
        </row>
        <row r="214">
          <cell r="B214" t="str">
            <v>5 -  RESULTADO BRUTO OPERACIONAL     (3 - 4)</v>
          </cell>
          <cell r="G214">
            <v>8538.4989085936395</v>
          </cell>
          <cell r="H214">
            <v>23963.469121088841</v>
          </cell>
          <cell r="I214">
            <v>24791.147550625436</v>
          </cell>
          <cell r="J214">
            <v>21156.066117276278</v>
          </cell>
          <cell r="K214">
            <v>21520.841061798928</v>
          </cell>
          <cell r="L214">
            <v>24117.420343950391</v>
          </cell>
          <cell r="M214">
            <v>28148.609557569071</v>
          </cell>
          <cell r="N214">
            <v>25990.381961475839</v>
          </cell>
          <cell r="O214">
            <v>23653.136938936063</v>
          </cell>
          <cell r="P214">
            <v>26327.183944713019</v>
          </cell>
          <cell r="Q214">
            <v>28553.020190066847</v>
          </cell>
          <cell r="R214">
            <v>33452.042402184044</v>
          </cell>
          <cell r="S214">
            <v>36879.778808556846</v>
          </cell>
          <cell r="T214">
            <v>39741.734579086682</v>
          </cell>
          <cell r="U214">
            <v>41414.548748420682</v>
          </cell>
          <cell r="V214">
            <v>46446.652902265298</v>
          </cell>
          <cell r="W214">
            <v>46005.136397127288</v>
          </cell>
          <cell r="X214">
            <v>44602.033554337671</v>
          </cell>
          <cell r="Y214">
            <v>39396.840213634889</v>
          </cell>
          <cell r="Z214">
            <v>36538.886038509852</v>
          </cell>
          <cell r="AA214">
            <v>621237.42934021796</v>
          </cell>
        </row>
        <row r="215">
          <cell r="B215" t="str">
            <v>6 -  RESULTADO FINANCEIRO    (6.1)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7.0002304142067295</v>
          </cell>
          <cell r="M215">
            <v>42.999682822482725</v>
          </cell>
          <cell r="N215">
            <v>104.99870578654281</v>
          </cell>
          <cell r="O215">
            <v>204.99132849802925</v>
          </cell>
          <cell r="P215">
            <v>205.00002127438771</v>
          </cell>
          <cell r="Q215">
            <v>204.99561492901756</v>
          </cell>
          <cell r="R215">
            <v>444.99685441354063</v>
          </cell>
          <cell r="S215">
            <v>737.00105685305391</v>
          </cell>
          <cell r="T215">
            <v>1045.9857745403058</v>
          </cell>
          <cell r="U215">
            <v>1350.0179022325563</v>
          </cell>
          <cell r="V215">
            <v>1689.9983526659521</v>
          </cell>
          <cell r="W215">
            <v>2046.012566806523</v>
          </cell>
          <cell r="X215">
            <v>2218.983874909165</v>
          </cell>
          <cell r="Y215">
            <v>2494.0008238364221</v>
          </cell>
          <cell r="Z215">
            <v>2876.0009289480699</v>
          </cell>
          <cell r="AA215">
            <v>15672.983718930256</v>
          </cell>
        </row>
        <row r="216">
          <cell r="B216" t="str">
            <v>6.1 - Receitas    (Transp. Qd. 2B)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7.0002304142067295</v>
          </cell>
          <cell r="M216">
            <v>42.999682822482725</v>
          </cell>
          <cell r="N216">
            <v>104.99870578654281</v>
          </cell>
          <cell r="O216">
            <v>204.99132849802925</v>
          </cell>
          <cell r="P216">
            <v>205.00002127438771</v>
          </cell>
          <cell r="Q216">
            <v>204.99561492901756</v>
          </cell>
          <cell r="R216">
            <v>444.99685441354063</v>
          </cell>
          <cell r="S216">
            <v>737.00105685305391</v>
          </cell>
          <cell r="T216">
            <v>1045.9857745403058</v>
          </cell>
          <cell r="U216">
            <v>1350.0179022325563</v>
          </cell>
          <cell r="V216">
            <v>1689.9983526659521</v>
          </cell>
          <cell r="W216">
            <v>2046.012566806523</v>
          </cell>
          <cell r="X216">
            <v>2218.983874909165</v>
          </cell>
          <cell r="Y216">
            <v>2494.0008238364221</v>
          </cell>
          <cell r="Z216">
            <v>2876.0009289480699</v>
          </cell>
          <cell r="AA216">
            <v>15672.983718930256</v>
          </cell>
        </row>
        <row r="217">
          <cell r="B217" t="str">
            <v>7 -  RESULTADO OPERACIONAL    (5 + 6)</v>
          </cell>
          <cell r="G217">
            <v>8538.4989085936395</v>
          </cell>
          <cell r="H217">
            <v>23963.469121088841</v>
          </cell>
          <cell r="I217">
            <v>24791.147550625436</v>
          </cell>
          <cell r="J217">
            <v>21156.066117276278</v>
          </cell>
          <cell r="K217">
            <v>21520.841061798928</v>
          </cell>
          <cell r="L217">
            <v>24124.420574364598</v>
          </cell>
          <cell r="M217">
            <v>28191.609240391554</v>
          </cell>
          <cell r="N217">
            <v>26095.380667262383</v>
          </cell>
          <cell r="O217">
            <v>23858.128267434091</v>
          </cell>
          <cell r="P217">
            <v>26532.183965987406</v>
          </cell>
          <cell r="Q217">
            <v>28758.015804995866</v>
          </cell>
          <cell r="R217">
            <v>33897.039256597585</v>
          </cell>
          <cell r="S217">
            <v>37616.779865409902</v>
          </cell>
          <cell r="T217">
            <v>40787.720353626988</v>
          </cell>
          <cell r="U217">
            <v>42764.566650653236</v>
          </cell>
          <cell r="V217">
            <v>48136.651254931247</v>
          </cell>
          <cell r="W217">
            <v>48051.148963933811</v>
          </cell>
          <cell r="X217">
            <v>46821.017429246836</v>
          </cell>
          <cell r="Y217">
            <v>41890.841037471313</v>
          </cell>
          <cell r="Z217">
            <v>39414.886967457925</v>
          </cell>
          <cell r="AA217">
            <v>636910.41305914824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8538.4989085936395</v>
          </cell>
          <cell r="H219">
            <v>23963.469121088841</v>
          </cell>
          <cell r="I219">
            <v>24791.147550625436</v>
          </cell>
          <cell r="J219">
            <v>21156.066117276278</v>
          </cell>
          <cell r="K219">
            <v>21520.841061798928</v>
          </cell>
          <cell r="L219">
            <v>24124.420574364598</v>
          </cell>
          <cell r="M219">
            <v>28191.609240391554</v>
          </cell>
          <cell r="N219">
            <v>26095.380667262383</v>
          </cell>
          <cell r="O219">
            <v>23858.128267434091</v>
          </cell>
          <cell r="P219">
            <v>26532.183965987406</v>
          </cell>
          <cell r="Q219">
            <v>28758.015804995866</v>
          </cell>
          <cell r="R219">
            <v>33897.039256597585</v>
          </cell>
          <cell r="S219">
            <v>37616.779865409902</v>
          </cell>
          <cell r="T219">
            <v>40787.720353626988</v>
          </cell>
          <cell r="U219">
            <v>42764.566650653236</v>
          </cell>
          <cell r="V219">
            <v>48136.651254931247</v>
          </cell>
          <cell r="W219">
            <v>48051.148963933811</v>
          </cell>
          <cell r="X219">
            <v>46821.017429246836</v>
          </cell>
          <cell r="Y219">
            <v>41890.841037471313</v>
          </cell>
          <cell r="Z219">
            <v>39414.886967457925</v>
          </cell>
          <cell r="AA219">
            <v>636910.41305914824</v>
          </cell>
        </row>
        <row r="220">
          <cell r="B220" t="str">
            <v>10- CONTRIBUIÇÃO SOCIAL (Legislação vigente)</v>
          </cell>
          <cell r="G220">
            <v>683.07991268749117</v>
          </cell>
          <cell r="H220">
            <v>1917.0775296871072</v>
          </cell>
          <cell r="I220">
            <v>1983.2918040500351</v>
          </cell>
          <cell r="J220">
            <v>1692.4052893821022</v>
          </cell>
          <cell r="K220">
            <v>1721.6672849439126</v>
          </cell>
          <cell r="L220">
            <v>1929.953645949169</v>
          </cell>
          <cell r="M220">
            <v>2255.3287392313246</v>
          </cell>
          <cell r="N220">
            <v>2087.6304533809921</v>
          </cell>
          <cell r="O220">
            <v>1908.6502613947284</v>
          </cell>
          <cell r="P220">
            <v>2122.5747172789929</v>
          </cell>
          <cell r="Q220">
            <v>2300.6412643996696</v>
          </cell>
          <cell r="R220">
            <v>2711.7631405278071</v>
          </cell>
          <cell r="S220">
            <v>3009.3423892327928</v>
          </cell>
          <cell r="T220">
            <v>3263.0176282901584</v>
          </cell>
          <cell r="U220">
            <v>3421.1653320522596</v>
          </cell>
          <cell r="V220">
            <v>3850.9321003945001</v>
          </cell>
          <cell r="W220">
            <v>3844.0919171147048</v>
          </cell>
          <cell r="X220">
            <v>3745.6813943397465</v>
          </cell>
          <cell r="Y220">
            <v>3351.2672829977041</v>
          </cell>
          <cell r="Z220">
            <v>3153.1909573966332</v>
          </cell>
          <cell r="AA220">
            <v>50952.753044731828</v>
          </cell>
        </row>
        <row r="221">
          <cell r="B221" t="str">
            <v>11- RESULTADO ANTES IMPOSTO DE RENDA    (9 - 10)</v>
          </cell>
          <cell r="G221">
            <v>7855.4189959061487</v>
          </cell>
          <cell r="H221">
            <v>22046.391591401734</v>
          </cell>
          <cell r="I221">
            <v>22807.855746575402</v>
          </cell>
          <cell r="J221">
            <v>19463.660827894175</v>
          </cell>
          <cell r="K221">
            <v>19799.173776855016</v>
          </cell>
          <cell r="L221">
            <v>22194.46692841543</v>
          </cell>
          <cell r="M221">
            <v>25936.280501160229</v>
          </cell>
          <cell r="N221">
            <v>24007.750213881391</v>
          </cell>
          <cell r="O221">
            <v>21949.478006039364</v>
          </cell>
          <cell r="P221">
            <v>24409.609248708413</v>
          </cell>
          <cell r="Q221">
            <v>26457.374540596196</v>
          </cell>
          <cell r="R221">
            <v>31185.276116069777</v>
          </cell>
          <cell r="S221">
            <v>34607.437476177111</v>
          </cell>
          <cell r="T221">
            <v>37524.702725336829</v>
          </cell>
          <cell r="U221">
            <v>39343.401318600976</v>
          </cell>
          <cell r="V221">
            <v>44285.719154536746</v>
          </cell>
          <cell r="W221">
            <v>44207.057046819107</v>
          </cell>
          <cell r="X221">
            <v>43075.336034907086</v>
          </cell>
          <cell r="Y221">
            <v>38539.573754473611</v>
          </cell>
          <cell r="Z221">
            <v>36261.696010061292</v>
          </cell>
          <cell r="AA221">
            <v>585957.66001441644</v>
          </cell>
        </row>
        <row r="222">
          <cell r="B222" t="str">
            <v>12- IMPOSTO DE RENDA (Legislação vigente)</v>
          </cell>
          <cell r="G222">
            <v>2110.6247271484094</v>
          </cell>
          <cell r="H222">
            <v>5966.8672802722103</v>
          </cell>
          <cell r="I222">
            <v>6173.7868876563607</v>
          </cell>
          <cell r="J222">
            <v>5264.7665293190694</v>
          </cell>
          <cell r="K222">
            <v>5356.2102654497266</v>
          </cell>
          <cell r="L222">
            <v>6007.1051435911522</v>
          </cell>
          <cell r="M222">
            <v>7023.9023100978893</v>
          </cell>
          <cell r="N222">
            <v>6499.8451668155985</v>
          </cell>
          <cell r="O222">
            <v>5940.5320668585273</v>
          </cell>
          <cell r="P222">
            <v>6609.0459914968524</v>
          </cell>
          <cell r="Q222">
            <v>7165.5039512489666</v>
          </cell>
          <cell r="R222">
            <v>8450.2598141493982</v>
          </cell>
          <cell r="S222">
            <v>9380.1949663524756</v>
          </cell>
          <cell r="T222">
            <v>10172.930088406745</v>
          </cell>
          <cell r="U222">
            <v>10667.141662663311</v>
          </cell>
          <cell r="V222">
            <v>12010.162813732808</v>
          </cell>
          <cell r="W222">
            <v>11988.787240983449</v>
          </cell>
          <cell r="X222">
            <v>11681.254357311709</v>
          </cell>
          <cell r="Y222">
            <v>10448.710259367825</v>
          </cell>
          <cell r="Z222">
            <v>9829.7217418644796</v>
          </cell>
          <cell r="AA222">
            <v>158747.35326478697</v>
          </cell>
        </row>
        <row r="223">
          <cell r="B223" t="str">
            <v>13- RESULTADO DE EXERCÍCIO    (11 - 12)</v>
          </cell>
          <cell r="G223">
            <v>5744.7942687577397</v>
          </cell>
          <cell r="H223">
            <v>16079.524311129524</v>
          </cell>
          <cell r="I223">
            <v>16634.068858919039</v>
          </cell>
          <cell r="J223">
            <v>14198.894298575105</v>
          </cell>
          <cell r="K223">
            <v>14442.963511405289</v>
          </cell>
          <cell r="L223">
            <v>16187.361784824277</v>
          </cell>
          <cell r="M223">
            <v>18912.37819106234</v>
          </cell>
          <cell r="N223">
            <v>17507.905047065793</v>
          </cell>
          <cell r="O223">
            <v>16008.945939180838</v>
          </cell>
          <cell r="P223">
            <v>17800.563257211561</v>
          </cell>
          <cell r="Q223">
            <v>19291.870589347229</v>
          </cell>
          <cell r="R223">
            <v>22735.016301920379</v>
          </cell>
          <cell r="S223">
            <v>25227.242509824635</v>
          </cell>
          <cell r="T223">
            <v>27351.772636930084</v>
          </cell>
          <cell r="U223">
            <v>28676.259655937665</v>
          </cell>
          <cell r="V223">
            <v>32275.556340803938</v>
          </cell>
          <cell r="W223">
            <v>32218.269805835658</v>
          </cell>
          <cell r="X223">
            <v>31394.081677595379</v>
          </cell>
          <cell r="Y223">
            <v>28090.863495105787</v>
          </cell>
          <cell r="Z223">
            <v>26431.974268196813</v>
          </cell>
          <cell r="AA223">
            <v>427210.30674962944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B230" t="str">
            <v>1.1 - Operacionais    (1.1.1 + 1.1.2)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B231" t="str">
            <v>1.1.1 - Receitas de  Pedágios    (Transp. Qd.2.1.1.2)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B232" t="str">
            <v>1.1.2 - Outras Receitas Operacionais    (calculado 2.1.2.)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B233" t="str">
            <v>2 -  DEDUÇÕES DA RECEITA    (2.1)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B234" t="str">
            <v>2.1 - Tributos sobre Faturamento    (2.1.1+ .... + 2.1.4)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B235" t="str">
            <v>2.1.1 - I.S.S    (transp. Qd  1.3.)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B236" t="str">
            <v>2.1.2 - Cofins    (transp. Qd 1.3.)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B237" t="str">
            <v>2.1.3 - Pis / Pasep    (transp. Qd 1.3.)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B240" t="str">
            <v>4 -  DESPESAS    (4.1)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B241" t="str">
            <v>4.1 - Operacionais    (4.1.1+ .... + 4.1.10)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B242" t="str">
            <v>4.1.1  -  Pessoal e Administradores    (Transp. Qd. 1.3.)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B243" t="str">
            <v>4.1.2  -  Conservação de Rotina    (Transp. Qd. 1.3.)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B244" t="str">
            <v>4.1.3  -  Consumo    (Transp. Qd. 1.3.)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B245" t="str">
            <v>4.1.4  -  Transportes    (Transp. Qd. 1.3.)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B246" t="str">
            <v>4.1.5  -  Diversas    (Transp. Qd. 1.3.)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B249" t="str">
            <v xml:space="preserve">4.1.8  -  Garantias  (transp. Qd 1.3.) 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B250" t="str">
            <v xml:space="preserve">4.1.9  -  Parc.Variável da Concessão  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B258" t="str">
            <v>10- CONTRIBUIÇÃO SOCIAL (Legislação vigente)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B259" t="str">
            <v>11- RESULTADO ANTES IMPOSTO DE RENDA    (9 - 10)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B260" t="str">
            <v>12- IMPOSTO DE RENDA (Legislação vigente)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B261" t="str">
            <v>13- RESULTADO DE EXERCÍCIO    (11 - 12)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43874.828301604466</v>
          </cell>
          <cell r="H267">
            <v>66672.686697217141</v>
          </cell>
          <cell r="I267">
            <v>73129.312999281799</v>
          </cell>
          <cell r="J267">
            <v>73280.197502380339</v>
          </cell>
          <cell r="K267">
            <v>77500.954890478781</v>
          </cell>
          <cell r="L267">
            <v>84526.537506284018</v>
          </cell>
          <cell r="M267">
            <v>89044.343184371493</v>
          </cell>
          <cell r="N267">
            <v>91878.867501595756</v>
          </cell>
          <cell r="O267">
            <v>94753.991735689036</v>
          </cell>
          <cell r="P267">
            <v>97529.010121315892</v>
          </cell>
          <cell r="Q267">
            <v>100302.85441685418</v>
          </cell>
          <cell r="R267">
            <v>103320.26965137399</v>
          </cell>
          <cell r="S267">
            <v>106386.15255681003</v>
          </cell>
          <cell r="T267">
            <v>109472.51116828436</v>
          </cell>
          <cell r="U267">
            <v>112550.49250249777</v>
          </cell>
          <cell r="V267">
            <v>115666.88725314359</v>
          </cell>
          <cell r="W267">
            <v>118797.72966711363</v>
          </cell>
          <cell r="X267">
            <v>121747.11527825191</v>
          </cell>
          <cell r="Y267">
            <v>124797.04122386286</v>
          </cell>
          <cell r="Z267">
            <v>127953.0413288221</v>
          </cell>
          <cell r="AA267">
            <v>1933184.8254872335</v>
          </cell>
        </row>
        <row r="268">
          <cell r="B268" t="str">
            <v>1.1.  RECEITAS     (1.1.1.+ ... + 1.1.4)</v>
          </cell>
          <cell r="G268">
            <v>43874.828301604466</v>
          </cell>
          <cell r="H268">
            <v>66672.686697217141</v>
          </cell>
          <cell r="I268">
            <v>73129.312999281799</v>
          </cell>
          <cell r="J268">
            <v>73280.197502380339</v>
          </cell>
          <cell r="K268">
            <v>77500.954890478781</v>
          </cell>
          <cell r="L268">
            <v>84526.537506284018</v>
          </cell>
          <cell r="M268">
            <v>89044.343184371493</v>
          </cell>
          <cell r="N268">
            <v>91878.867501595756</v>
          </cell>
          <cell r="O268">
            <v>94753.991735689036</v>
          </cell>
          <cell r="P268">
            <v>97529.010121315892</v>
          </cell>
          <cell r="Q268">
            <v>100302.85441685418</v>
          </cell>
          <cell r="R268">
            <v>103320.26965137399</v>
          </cell>
          <cell r="S268">
            <v>106386.15255681003</v>
          </cell>
          <cell r="T268">
            <v>109472.51116828436</v>
          </cell>
          <cell r="U268">
            <v>112550.49250249777</v>
          </cell>
          <cell r="V268">
            <v>115666.88725314359</v>
          </cell>
          <cell r="W268">
            <v>118797.72966711363</v>
          </cell>
          <cell r="X268">
            <v>121747.11527825191</v>
          </cell>
          <cell r="Y268">
            <v>124797.04122386286</v>
          </cell>
          <cell r="Z268">
            <v>127953.0413288221</v>
          </cell>
          <cell r="AA268">
            <v>1933184.8254872335</v>
          </cell>
        </row>
        <row r="269">
          <cell r="B269" t="str">
            <v>1.1.1   Receitas de Pedágio</v>
          </cell>
          <cell r="G269">
            <v>43440.829999999994</v>
          </cell>
          <cell r="H269">
            <v>66012.670000000013</v>
          </cell>
          <cell r="I269">
            <v>72405.299999999988</v>
          </cell>
          <cell r="J269">
            <v>72530.207208333319</v>
          </cell>
          <cell r="K269">
            <v>76725.954690478786</v>
          </cell>
          <cell r="L269">
            <v>83665.509165336582</v>
          </cell>
          <cell r="M269">
            <v>88120.35</v>
          </cell>
          <cell r="N269">
            <v>90864.88</v>
          </cell>
          <cell r="O269">
            <v>93613.040000000008</v>
          </cell>
          <cell r="P269">
            <v>96360.01</v>
          </cell>
          <cell r="Q269">
            <v>99106.880000000005</v>
          </cell>
          <cell r="R269">
            <v>101856.28000000001</v>
          </cell>
          <cell r="S269">
            <v>104603.15</v>
          </cell>
          <cell r="T269">
            <v>107352.54</v>
          </cell>
          <cell r="U269">
            <v>110099.45999999999</v>
          </cell>
          <cell r="V269">
            <v>112848.89000000001</v>
          </cell>
          <cell r="W269">
            <v>115595.71</v>
          </cell>
          <cell r="X269">
            <v>118345.14000000001</v>
          </cell>
          <cell r="Y269">
            <v>121092.04000000001</v>
          </cell>
          <cell r="Z269">
            <v>123839.04000000001</v>
          </cell>
          <cell r="AA269">
            <v>1898477.8810641491</v>
          </cell>
        </row>
        <row r="270">
          <cell r="B270" t="str">
            <v>1.1.2   Outras Receitas Operacionais</v>
          </cell>
          <cell r="G270">
            <v>433.99830160447499</v>
          </cell>
          <cell r="H270">
            <v>660.01669721713051</v>
          </cell>
          <cell r="I270">
            <v>724.01299928180754</v>
          </cell>
          <cell r="J270">
            <v>749.99029404701537</v>
          </cell>
          <cell r="K270">
            <v>775.00020000000006</v>
          </cell>
          <cell r="L270">
            <v>854.02811053322102</v>
          </cell>
          <cell r="M270">
            <v>880.99350154900651</v>
          </cell>
          <cell r="N270">
            <v>908.98879580921368</v>
          </cell>
          <cell r="O270">
            <v>935.96040719100176</v>
          </cell>
          <cell r="P270">
            <v>964.0001000415109</v>
          </cell>
          <cell r="Q270">
            <v>990.97880192515322</v>
          </cell>
          <cell r="R270">
            <v>1018.9927969604447</v>
          </cell>
          <cell r="S270">
            <v>1046.0014999569801</v>
          </cell>
          <cell r="T270">
            <v>1073.9853937440616</v>
          </cell>
          <cell r="U270">
            <v>1101.0146002652182</v>
          </cell>
          <cell r="V270">
            <v>1127.9989004776296</v>
          </cell>
          <cell r="W270">
            <v>1156.0071003071066</v>
          </cell>
          <cell r="X270">
            <v>1182.991403342741</v>
          </cell>
          <cell r="Y270">
            <v>1211.0004000264262</v>
          </cell>
          <cell r="Z270">
            <v>1238.0003998740301</v>
          </cell>
          <cell r="AA270">
            <v>19033.960704154171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7.0002304142067295</v>
          </cell>
          <cell r="M272">
            <v>42.999682822482725</v>
          </cell>
          <cell r="N272">
            <v>104.99870578654281</v>
          </cell>
          <cell r="O272">
            <v>204.99132849802925</v>
          </cell>
          <cell r="P272">
            <v>205.00002127438771</v>
          </cell>
          <cell r="Q272">
            <v>204.99561492901756</v>
          </cell>
          <cell r="R272">
            <v>444.99685441354063</v>
          </cell>
          <cell r="S272">
            <v>737.00105685305391</v>
          </cell>
          <cell r="T272">
            <v>1045.9857745403058</v>
          </cell>
          <cell r="U272">
            <v>1350.0179022325563</v>
          </cell>
          <cell r="V272">
            <v>1689.9983526659521</v>
          </cell>
          <cell r="W272">
            <v>2046.012566806523</v>
          </cell>
          <cell r="X272">
            <v>2218.983874909165</v>
          </cell>
          <cell r="Y272">
            <v>2494.0008238364221</v>
          </cell>
          <cell r="Z272">
            <v>2876.0009289480699</v>
          </cell>
          <cell r="AA272">
            <v>15672.983718930256</v>
          </cell>
        </row>
        <row r="273">
          <cell r="B273" t="str">
            <v>2.  DESEMBOLSOS     (2.1.+ ... + 2.4)</v>
          </cell>
          <cell r="G273">
            <v>45387.13611618006</v>
          </cell>
          <cell r="H273">
            <v>114294.20308784199</v>
          </cell>
          <cell r="I273">
            <v>87900.385258783805</v>
          </cell>
          <cell r="J273">
            <v>91851.369616343916</v>
          </cell>
          <cell r="K273">
            <v>80125.765291612188</v>
          </cell>
          <cell r="L273">
            <v>81363.023467331775</v>
          </cell>
          <cell r="M273">
            <v>67175.465953466904</v>
          </cell>
          <cell r="N273">
            <v>89535.245626226169</v>
          </cell>
          <cell r="O273">
            <v>87371.617301537714</v>
          </cell>
          <cell r="P273">
            <v>80240.526096406596</v>
          </cell>
          <cell r="Q273">
            <v>62814.845809809209</v>
          </cell>
          <cell r="R273">
            <v>57053.112831755891</v>
          </cell>
          <cell r="S273">
            <v>59661.262029287667</v>
          </cell>
          <cell r="T273">
            <v>60228.948013656554</v>
          </cell>
          <cell r="U273">
            <v>65444.780662195699</v>
          </cell>
          <cell r="V273">
            <v>64514.204977975249</v>
          </cell>
          <cell r="W273">
            <v>85008.840176913582</v>
          </cell>
          <cell r="X273">
            <v>83678.75766629212</v>
          </cell>
          <cell r="Y273">
            <v>76815.258461059348</v>
          </cell>
          <cell r="Z273">
            <v>65507.770292927584</v>
          </cell>
          <cell r="AA273">
            <v>1505972.5187376039</v>
          </cell>
        </row>
        <row r="274">
          <cell r="B274" t="str">
            <v>2.1.  OPERACIONAIS     (2.1.1.+ ... + 2.1.8)</v>
          </cell>
          <cell r="G274">
            <v>29669.186627296025</v>
          </cell>
          <cell r="H274">
            <v>30426.307676966171</v>
          </cell>
          <cell r="I274">
            <v>32491.917177098949</v>
          </cell>
          <cell r="J274">
            <v>33029.181872571346</v>
          </cell>
          <cell r="K274">
            <v>34359.81515436741</v>
          </cell>
          <cell r="L274">
            <v>38478.820679241806</v>
          </cell>
          <cell r="M274">
            <v>38300.554599091214</v>
          </cell>
          <cell r="N274">
            <v>38525.163942155305</v>
          </cell>
          <cell r="O274">
            <v>38922.18496106875</v>
          </cell>
          <cell r="P274">
            <v>39015.025084629517</v>
          </cell>
          <cell r="Q274">
            <v>39402.104830102828</v>
          </cell>
          <cell r="R274">
            <v>39401.101693169869</v>
          </cell>
          <cell r="S274">
            <v>39798.640128703693</v>
          </cell>
          <cell r="T274">
            <v>39903.354535147329</v>
          </cell>
          <cell r="U274">
            <v>40301.199429472166</v>
          </cell>
          <cell r="V274">
            <v>40406.953396833611</v>
          </cell>
          <cell r="W274">
            <v>40721.919505806218</v>
          </cell>
          <cell r="X274">
            <v>40821.577972540385</v>
          </cell>
          <cell r="Y274">
            <v>41132.589706693027</v>
          </cell>
          <cell r="Z274">
            <v>41239.546381670247</v>
          </cell>
          <cell r="AA274">
            <v>756347.14535462577</v>
          </cell>
        </row>
        <row r="275">
          <cell r="B275" t="str">
            <v xml:space="preserve">2.1.1.  Pessoal / Administradores   </v>
          </cell>
          <cell r="G275">
            <v>12290</v>
          </cell>
          <cell r="H275">
            <v>17262</v>
          </cell>
          <cell r="I275">
            <v>18749</v>
          </cell>
          <cell r="J275">
            <v>18988</v>
          </cell>
          <cell r="K275">
            <v>19269</v>
          </cell>
          <cell r="L275">
            <v>18929</v>
          </cell>
          <cell r="M275">
            <v>18929</v>
          </cell>
          <cell r="N275">
            <v>18929</v>
          </cell>
          <cell r="O275">
            <v>18929</v>
          </cell>
          <cell r="P275">
            <v>18929</v>
          </cell>
          <cell r="Q275">
            <v>18929</v>
          </cell>
          <cell r="R275">
            <v>18837</v>
          </cell>
          <cell r="S275">
            <v>18837</v>
          </cell>
          <cell r="T275">
            <v>18837</v>
          </cell>
          <cell r="U275">
            <v>18837</v>
          </cell>
          <cell r="V275">
            <v>18837</v>
          </cell>
          <cell r="W275">
            <v>18760</v>
          </cell>
          <cell r="X275">
            <v>18760</v>
          </cell>
          <cell r="Y275">
            <v>18683</v>
          </cell>
          <cell r="Z275">
            <v>18683</v>
          </cell>
          <cell r="AA275">
            <v>369203</v>
          </cell>
        </row>
        <row r="276">
          <cell r="B276" t="str">
            <v xml:space="preserve">2.1.2.  Conservação de Rotina  </v>
          </cell>
          <cell r="G276">
            <v>8585</v>
          </cell>
          <cell r="H276">
            <v>4340</v>
          </cell>
          <cell r="I276">
            <v>4410</v>
          </cell>
          <cell r="J276">
            <v>4707</v>
          </cell>
          <cell r="K276">
            <v>4811</v>
          </cell>
          <cell r="L276">
            <v>5072</v>
          </cell>
          <cell r="M276">
            <v>5072</v>
          </cell>
          <cell r="N276">
            <v>5072</v>
          </cell>
          <cell r="O276">
            <v>5072</v>
          </cell>
          <cell r="P276">
            <v>5072</v>
          </cell>
          <cell r="Q276">
            <v>5072</v>
          </cell>
          <cell r="R276">
            <v>5072</v>
          </cell>
          <cell r="S276">
            <v>5072</v>
          </cell>
          <cell r="T276">
            <v>5072</v>
          </cell>
          <cell r="U276">
            <v>5072</v>
          </cell>
          <cell r="V276">
            <v>5072</v>
          </cell>
          <cell r="W276">
            <v>5072</v>
          </cell>
          <cell r="X276">
            <v>5072</v>
          </cell>
          <cell r="Y276">
            <v>5072</v>
          </cell>
          <cell r="Z276">
            <v>5072</v>
          </cell>
          <cell r="AA276">
            <v>102933</v>
          </cell>
        </row>
        <row r="277">
          <cell r="B277" t="str">
            <v xml:space="preserve">2.1.3.  Consumo   </v>
          </cell>
          <cell r="G277">
            <v>547</v>
          </cell>
          <cell r="H277">
            <v>989</v>
          </cell>
          <cell r="I277">
            <v>1126</v>
          </cell>
          <cell r="J277">
            <v>1123</v>
          </cell>
          <cell r="K277">
            <v>1123</v>
          </cell>
          <cell r="L277">
            <v>1094</v>
          </cell>
          <cell r="M277">
            <v>1094</v>
          </cell>
          <cell r="N277">
            <v>1094</v>
          </cell>
          <cell r="O277">
            <v>1094</v>
          </cell>
          <cell r="P277">
            <v>1094</v>
          </cell>
          <cell r="Q277">
            <v>1094</v>
          </cell>
          <cell r="R277">
            <v>1083</v>
          </cell>
          <cell r="S277">
            <v>1083</v>
          </cell>
          <cell r="T277">
            <v>1083</v>
          </cell>
          <cell r="U277">
            <v>1083</v>
          </cell>
          <cell r="V277">
            <v>1083</v>
          </cell>
          <cell r="W277">
            <v>1075</v>
          </cell>
          <cell r="X277">
            <v>1075</v>
          </cell>
          <cell r="Y277">
            <v>1066</v>
          </cell>
          <cell r="Z277">
            <v>1066</v>
          </cell>
          <cell r="AA277">
            <v>21169</v>
          </cell>
        </row>
        <row r="278">
          <cell r="B278" t="str">
            <v>2.1.4.  Transportes</v>
          </cell>
          <cell r="G278">
            <v>824</v>
          </cell>
          <cell r="H278">
            <v>1206</v>
          </cell>
          <cell r="I278">
            <v>1435</v>
          </cell>
          <cell r="J278">
            <v>1435</v>
          </cell>
          <cell r="K278">
            <v>1435</v>
          </cell>
          <cell r="L278">
            <v>1539</v>
          </cell>
          <cell r="M278">
            <v>1539</v>
          </cell>
          <cell r="N278">
            <v>1539</v>
          </cell>
          <cell r="O278">
            <v>1539</v>
          </cell>
          <cell r="P278">
            <v>1539</v>
          </cell>
          <cell r="Q278">
            <v>1539</v>
          </cell>
          <cell r="R278">
            <v>1539</v>
          </cell>
          <cell r="S278">
            <v>1539</v>
          </cell>
          <cell r="T278">
            <v>1539</v>
          </cell>
          <cell r="U278">
            <v>1539</v>
          </cell>
          <cell r="V278">
            <v>1539</v>
          </cell>
          <cell r="W278">
            <v>1539</v>
          </cell>
          <cell r="X278">
            <v>1539</v>
          </cell>
          <cell r="Y278">
            <v>1539</v>
          </cell>
          <cell r="Z278">
            <v>1539</v>
          </cell>
          <cell r="AA278">
            <v>29420</v>
          </cell>
        </row>
        <row r="279">
          <cell r="B279" t="str">
            <v>2.1.5.  Diversas</v>
          </cell>
          <cell r="G279">
            <v>3449</v>
          </cell>
          <cell r="H279">
            <v>1889</v>
          </cell>
          <cell r="I279">
            <v>1649</v>
          </cell>
          <cell r="J279">
            <v>1649</v>
          </cell>
          <cell r="K279">
            <v>1649</v>
          </cell>
          <cell r="L279">
            <v>1649</v>
          </cell>
          <cell r="M279">
            <v>1649</v>
          </cell>
          <cell r="N279">
            <v>1649</v>
          </cell>
          <cell r="O279">
            <v>1649</v>
          </cell>
          <cell r="P279">
            <v>1649</v>
          </cell>
          <cell r="Q279">
            <v>1649</v>
          </cell>
          <cell r="R279">
            <v>1649</v>
          </cell>
          <cell r="S279">
            <v>1649</v>
          </cell>
          <cell r="T279">
            <v>1649</v>
          </cell>
          <cell r="U279">
            <v>1649</v>
          </cell>
          <cell r="V279">
            <v>1649</v>
          </cell>
          <cell r="W279">
            <v>1649</v>
          </cell>
          <cell r="X279">
            <v>1649</v>
          </cell>
          <cell r="Y279">
            <v>1649</v>
          </cell>
          <cell r="Z279">
            <v>1649</v>
          </cell>
          <cell r="AA279">
            <v>35020</v>
          </cell>
        </row>
        <row r="280">
          <cell r="B280" t="str">
            <v>2.1.6.  Tributos s/ Faturamento</v>
          </cell>
          <cell r="G280">
            <v>1520.8079832560252</v>
          </cell>
          <cell r="H280">
            <v>2433.8973579661724</v>
          </cell>
          <cell r="I280">
            <v>2669.538533058947</v>
          </cell>
          <cell r="J280">
            <v>2820.7715535713469</v>
          </cell>
          <cell r="K280">
            <v>3619.4365103274072</v>
          </cell>
          <cell r="L280">
            <v>7889.4103602417999</v>
          </cell>
          <cell r="M280">
            <v>7564.1759550512033</v>
          </cell>
          <cell r="N280">
            <v>7935.7536231553049</v>
          </cell>
          <cell r="O280">
            <v>8185.8063170287442</v>
          </cell>
          <cell r="P280">
            <v>8425.6147656295143</v>
          </cell>
          <cell r="Q280">
            <v>8665.7261860628205</v>
          </cell>
          <cell r="R280">
            <v>8914.6913741698663</v>
          </cell>
          <cell r="S280">
            <v>9165.2614846636825</v>
          </cell>
          <cell r="T280">
            <v>9416.9442161473271</v>
          </cell>
          <cell r="U280">
            <v>9667.8207854321608</v>
          </cell>
          <cell r="V280">
            <v>9920.5430778336104</v>
          </cell>
          <cell r="W280">
            <v>10173.540861766211</v>
          </cell>
          <cell r="X280">
            <v>10420.167653540382</v>
          </cell>
          <cell r="Y280">
            <v>10670.211062653023</v>
          </cell>
          <cell r="Z280">
            <v>10924.136062670243</v>
          </cell>
          <cell r="AA280">
            <v>151004.2557242258</v>
          </cell>
        </row>
        <row r="281">
          <cell r="B281" t="str">
            <v>2.1.7.  Seguros</v>
          </cell>
          <cell r="G281">
            <v>469.30625600000002</v>
          </cell>
          <cell r="H281">
            <v>469.30625600000002</v>
          </cell>
          <cell r="I281">
            <v>469.30625600000002</v>
          </cell>
          <cell r="J281">
            <v>469.30625600000002</v>
          </cell>
          <cell r="K281">
            <v>469.30625600000002</v>
          </cell>
          <cell r="L281">
            <v>469.30625600000002</v>
          </cell>
          <cell r="M281">
            <v>469.30625600000002</v>
          </cell>
          <cell r="N281">
            <v>469.30625600000002</v>
          </cell>
          <cell r="O281">
            <v>469.30625600000002</v>
          </cell>
          <cell r="P281">
            <v>469.30625600000002</v>
          </cell>
          <cell r="Q281">
            <v>469.30625600000002</v>
          </cell>
          <cell r="R281">
            <v>469.30625600000002</v>
          </cell>
          <cell r="S281">
            <v>469.30625600000002</v>
          </cell>
          <cell r="T281">
            <v>469.30625600000002</v>
          </cell>
          <cell r="U281">
            <v>469.30625600000002</v>
          </cell>
          <cell r="V281">
            <v>469.30625600000002</v>
          </cell>
          <cell r="W281">
            <v>469.30625600000002</v>
          </cell>
          <cell r="X281">
            <v>469.30625600000002</v>
          </cell>
          <cell r="Y281">
            <v>469.30625600000002</v>
          </cell>
          <cell r="Z281">
            <v>469.30625600000002</v>
          </cell>
          <cell r="AA281">
            <v>9386.1251199999988</v>
          </cell>
        </row>
        <row r="282">
          <cell r="B282" t="str">
            <v xml:space="preserve">2.1.8.  Garantias </v>
          </cell>
          <cell r="G282">
            <v>1984.0723880400003</v>
          </cell>
          <cell r="H282">
            <v>1837.1040630000002</v>
          </cell>
          <cell r="I282">
            <v>1984.0723880400003</v>
          </cell>
          <cell r="J282">
            <v>1837.1040630000002</v>
          </cell>
          <cell r="K282">
            <v>1984.0723880400003</v>
          </cell>
          <cell r="L282">
            <v>1837.1040630000002</v>
          </cell>
          <cell r="M282">
            <v>1984.0723880400003</v>
          </cell>
          <cell r="N282">
            <v>1837.1040630000002</v>
          </cell>
          <cell r="O282">
            <v>1984.0723880400003</v>
          </cell>
          <cell r="P282">
            <v>1837.1040630000002</v>
          </cell>
          <cell r="Q282">
            <v>1984.0723880400003</v>
          </cell>
          <cell r="R282">
            <v>1837.1040630000002</v>
          </cell>
          <cell r="S282">
            <v>1984.0723880400003</v>
          </cell>
          <cell r="T282">
            <v>1837.1040630000002</v>
          </cell>
          <cell r="U282">
            <v>1984.0723880400003</v>
          </cell>
          <cell r="V282">
            <v>1837.1040630000002</v>
          </cell>
          <cell r="W282">
            <v>1984.0723880400003</v>
          </cell>
          <cell r="X282">
            <v>1837.1040630000002</v>
          </cell>
          <cell r="Y282">
            <v>1984.0723880400003</v>
          </cell>
          <cell r="Z282">
            <v>1837.1040630000002</v>
          </cell>
          <cell r="AA282">
            <v>38211.764510400004</v>
          </cell>
        </row>
        <row r="283">
          <cell r="B283" t="str">
            <v>2.2.  INVESTIMENTOS / IMOBILIZADO     (2.2.1.+ ... + 2.2.7)</v>
          </cell>
          <cell r="G283">
            <v>7969</v>
          </cell>
          <cell r="H283">
            <v>71998.76999999999</v>
          </cell>
          <cell r="I283">
            <v>43072.51</v>
          </cell>
          <cell r="J283">
            <v>47681.609999999993</v>
          </cell>
          <cell r="K283">
            <v>34397.870000000003</v>
          </cell>
          <cell r="L283">
            <v>30466.210000000003</v>
          </cell>
          <cell r="M283">
            <v>14940.64</v>
          </cell>
          <cell r="N283">
            <v>37684.39</v>
          </cell>
          <cell r="O283">
            <v>35778.779999999992</v>
          </cell>
          <cell r="P283">
            <v>27589.16</v>
          </cell>
          <cell r="Q283">
            <v>8958.659999999998</v>
          </cell>
          <cell r="R283">
            <v>1418.73</v>
          </cell>
          <cell r="S283">
            <v>2318.61</v>
          </cell>
          <cell r="T283">
            <v>1651.8500000000001</v>
          </cell>
          <cell r="U283">
            <v>5734.26</v>
          </cell>
          <cell r="V283">
            <v>2841.8500000000004</v>
          </cell>
          <cell r="W283">
            <v>22966.49</v>
          </cell>
          <cell r="X283">
            <v>21859.4</v>
          </cell>
          <cell r="Y283">
            <v>16228.6</v>
          </cell>
          <cell r="Z283">
            <v>5548</v>
          </cell>
          <cell r="AA283">
            <v>441105.3899999999</v>
          </cell>
        </row>
        <row r="284">
          <cell r="B284" t="str">
            <v xml:space="preserve">2.2.1.  Ampliação Principal </v>
          </cell>
          <cell r="G284">
            <v>422.69000000000005</v>
          </cell>
          <cell r="H284">
            <v>6723.1099999999979</v>
          </cell>
          <cell r="I284">
            <v>11950.32</v>
          </cell>
          <cell r="J284">
            <v>10277.86</v>
          </cell>
          <cell r="K284">
            <v>14304.009999999998</v>
          </cell>
          <cell r="L284">
            <v>8568.5099999999984</v>
          </cell>
          <cell r="M284">
            <v>5963.51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58210.009999999987</v>
          </cell>
        </row>
        <row r="285">
          <cell r="B285" t="str">
            <v>2.2.2.  Demais Obras de Ampliação/Melhoramentos</v>
          </cell>
          <cell r="G285">
            <v>3345.5400000000009</v>
          </cell>
          <cell r="H285">
            <v>17813.419999999998</v>
          </cell>
          <cell r="I285">
            <v>17230.04</v>
          </cell>
          <cell r="J285">
            <v>30178.539999999997</v>
          </cell>
          <cell r="K285">
            <v>11438.03</v>
          </cell>
          <cell r="L285">
            <v>17049.86</v>
          </cell>
          <cell r="M285">
            <v>5682.1299999999992</v>
          </cell>
          <cell r="N285">
            <v>7024.16</v>
          </cell>
          <cell r="O285">
            <v>4660.37</v>
          </cell>
          <cell r="P285">
            <v>1116.1500000000001</v>
          </cell>
          <cell r="Q285">
            <v>824.56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116362.79999999999</v>
          </cell>
        </row>
        <row r="286">
          <cell r="B286" t="str">
            <v xml:space="preserve">2.2.3.  Equipamentos, Veiculos e Sist. Controle </v>
          </cell>
          <cell r="G286">
            <v>2465.63</v>
          </cell>
          <cell r="H286">
            <v>7320.4699999999993</v>
          </cell>
          <cell r="I286">
            <v>1860</v>
          </cell>
          <cell r="J286">
            <v>871.98000000000138</v>
          </cell>
          <cell r="K286">
            <v>6278.9999999999991</v>
          </cell>
          <cell r="L286">
            <v>2657.0599999999995</v>
          </cell>
          <cell r="M286">
            <v>1436.1</v>
          </cell>
          <cell r="N286">
            <v>1820.84</v>
          </cell>
          <cell r="O286">
            <v>2430.4</v>
          </cell>
          <cell r="P286">
            <v>760</v>
          </cell>
          <cell r="Q286">
            <v>7016.46</v>
          </cell>
          <cell r="R286">
            <v>180</v>
          </cell>
          <cell r="S286">
            <v>920</v>
          </cell>
          <cell r="T286">
            <v>180</v>
          </cell>
          <cell r="U286">
            <v>4195.6000000000004</v>
          </cell>
          <cell r="V286">
            <v>1139.7</v>
          </cell>
          <cell r="W286">
            <v>1285.8</v>
          </cell>
          <cell r="X286">
            <v>180</v>
          </cell>
          <cell r="Y286">
            <v>551.6</v>
          </cell>
          <cell r="Z286">
            <v>180</v>
          </cell>
          <cell r="AA286">
            <v>43730.64</v>
          </cell>
        </row>
        <row r="287">
          <cell r="B287" t="str">
            <v>2.2.4.  Desapropriações</v>
          </cell>
          <cell r="G287">
            <v>122.93</v>
          </cell>
          <cell r="H287">
            <v>359.19</v>
          </cell>
          <cell r="I287">
            <v>567.37</v>
          </cell>
          <cell r="J287">
            <v>365.02</v>
          </cell>
          <cell r="K287">
            <v>309.27999999999997</v>
          </cell>
          <cell r="L287">
            <v>232.45</v>
          </cell>
          <cell r="M287">
            <v>141.35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2097.59</v>
          </cell>
        </row>
        <row r="288">
          <cell r="B288" t="str">
            <v xml:space="preserve">2.2.5.  Conservação Especial </v>
          </cell>
          <cell r="G288">
            <v>1612.2099999999991</v>
          </cell>
          <cell r="H288">
            <v>39782.58</v>
          </cell>
          <cell r="I288">
            <v>11464.78</v>
          </cell>
          <cell r="J288">
            <v>5988.2099999999982</v>
          </cell>
          <cell r="K288">
            <v>2067.5500000000002</v>
          </cell>
          <cell r="L288">
            <v>1958.3300000000002</v>
          </cell>
          <cell r="M288">
            <v>1717.55</v>
          </cell>
          <cell r="N288">
            <v>28839.39</v>
          </cell>
          <cell r="O288">
            <v>28688.009999999991</v>
          </cell>
          <cell r="P288">
            <v>25713.01</v>
          </cell>
          <cell r="Q288">
            <v>1117.6399999999981</v>
          </cell>
          <cell r="R288">
            <v>1238.73</v>
          </cell>
          <cell r="S288">
            <v>1398.6100000000001</v>
          </cell>
          <cell r="T288">
            <v>1471.8500000000001</v>
          </cell>
          <cell r="U288">
            <v>1538.6599999999999</v>
          </cell>
          <cell r="V288">
            <v>1702.15</v>
          </cell>
          <cell r="W288">
            <v>21680.690000000002</v>
          </cell>
          <cell r="X288">
            <v>21679.4</v>
          </cell>
          <cell r="Y288">
            <v>15677</v>
          </cell>
          <cell r="Z288">
            <v>5368</v>
          </cell>
          <cell r="AA288">
            <v>220704.34999999998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4955.2448490481338</v>
          </cell>
          <cell r="H291">
            <v>3985.1806009165139</v>
          </cell>
          <cell r="I291">
            <v>4178.8793899784541</v>
          </cell>
          <cell r="J291">
            <v>4183.4059250714099</v>
          </cell>
          <cell r="K291">
            <v>4290.2025868511428</v>
          </cell>
          <cell r="L291">
            <v>4480.9339985496517</v>
          </cell>
          <cell r="M291">
            <v>4655.0403050464702</v>
          </cell>
          <cell r="N291">
            <v>4738.2160638742771</v>
          </cell>
          <cell r="O291">
            <v>4821.4700122157301</v>
          </cell>
          <cell r="P291">
            <v>4904.7203030012452</v>
          </cell>
          <cell r="Q291">
            <v>4987.9357640577546</v>
          </cell>
          <cell r="R291">
            <v>5071.2581839088143</v>
          </cell>
          <cell r="S291">
            <v>5154.4745449987095</v>
          </cell>
          <cell r="T291">
            <v>5237.7957618123219</v>
          </cell>
          <cell r="U291">
            <v>5321.014238007956</v>
          </cell>
          <cell r="V291">
            <v>5404.3066670143289</v>
          </cell>
          <cell r="W291">
            <v>5487.5515130092135</v>
          </cell>
          <cell r="X291">
            <v>5570.8439421002822</v>
          </cell>
          <cell r="Y291">
            <v>5654.0912120007924</v>
          </cell>
          <cell r="Z291">
            <v>5737.3112119962207</v>
          </cell>
          <cell r="AA291">
            <v>98819.877073459415</v>
          </cell>
        </row>
        <row r="292">
          <cell r="B292" t="str">
            <v>2.3.1.  Valor Variável da Concessão</v>
          </cell>
          <cell r="G292">
            <v>1316.244849048134</v>
          </cell>
          <cell r="H292">
            <v>2000.1806009165141</v>
          </cell>
          <cell r="I292">
            <v>2193.8793899784541</v>
          </cell>
          <cell r="J292">
            <v>2198.4059250714099</v>
          </cell>
          <cell r="K292">
            <v>2325.0286467143633</v>
          </cell>
          <cell r="L292">
            <v>2535.5861182760941</v>
          </cell>
          <cell r="M292">
            <v>2670.0403050464702</v>
          </cell>
          <cell r="N292">
            <v>2753.2160638742766</v>
          </cell>
          <cell r="O292">
            <v>2836.4700122157301</v>
          </cell>
          <cell r="P292">
            <v>2919.7203030012452</v>
          </cell>
          <cell r="Q292">
            <v>3002.9357640577546</v>
          </cell>
          <cell r="R292">
            <v>3086.2581839088139</v>
          </cell>
          <cell r="S292">
            <v>3169.474544998709</v>
          </cell>
          <cell r="T292">
            <v>3252.7957618123214</v>
          </cell>
          <cell r="U292">
            <v>3336.014238007956</v>
          </cell>
          <cell r="V292">
            <v>3419.3066670143294</v>
          </cell>
          <cell r="W292">
            <v>3502.5515130092131</v>
          </cell>
          <cell r="X292">
            <v>3585.8439421002822</v>
          </cell>
          <cell r="Y292">
            <v>3669.0912120007929</v>
          </cell>
          <cell r="Z292">
            <v>3752.3112119962211</v>
          </cell>
          <cell r="AA292">
            <v>57525.355253049085</v>
          </cell>
        </row>
        <row r="293">
          <cell r="B293" t="str">
            <v xml:space="preserve">2.3.2.  Valor Fixo da Concessão </v>
          </cell>
          <cell r="G293">
            <v>3639</v>
          </cell>
          <cell r="H293">
            <v>1985</v>
          </cell>
          <cell r="I293">
            <v>1985</v>
          </cell>
          <cell r="J293">
            <v>1985</v>
          </cell>
          <cell r="K293">
            <v>1965.173940136779</v>
          </cell>
          <cell r="L293">
            <v>1945.3478802735578</v>
          </cell>
          <cell r="M293">
            <v>1985</v>
          </cell>
          <cell r="N293">
            <v>1985</v>
          </cell>
          <cell r="O293">
            <v>1985</v>
          </cell>
          <cell r="P293">
            <v>1985</v>
          </cell>
          <cell r="Q293">
            <v>1985</v>
          </cell>
          <cell r="R293">
            <v>1985</v>
          </cell>
          <cell r="S293">
            <v>1985</v>
          </cell>
          <cell r="T293">
            <v>1985</v>
          </cell>
          <cell r="U293">
            <v>1985</v>
          </cell>
          <cell r="V293">
            <v>1985</v>
          </cell>
          <cell r="W293">
            <v>1985</v>
          </cell>
          <cell r="X293">
            <v>1985</v>
          </cell>
          <cell r="Y293">
            <v>1985</v>
          </cell>
          <cell r="Z293">
            <v>1985</v>
          </cell>
          <cell r="AA293">
            <v>41294.521820410337</v>
          </cell>
        </row>
        <row r="294">
          <cell r="B294" t="str">
            <v>2.4.  DESEMBOLSOS  SOBRE O LUCRO     (2.4.1. + 2.4.2)</v>
          </cell>
          <cell r="G294">
            <v>2793.7046398359007</v>
          </cell>
          <cell r="H294">
            <v>7883.9448099593174</v>
          </cell>
          <cell r="I294">
            <v>8157.0786917063961</v>
          </cell>
          <cell r="J294">
            <v>6957.171818701172</v>
          </cell>
          <cell r="K294">
            <v>7077.8775503936395</v>
          </cell>
          <cell r="L294">
            <v>7937.0587895403214</v>
          </cell>
          <cell r="M294">
            <v>9279.2310493292134</v>
          </cell>
          <cell r="N294">
            <v>8587.4756201965902</v>
          </cell>
          <cell r="O294">
            <v>7849.1823282532559</v>
          </cell>
          <cell r="P294">
            <v>8731.6207087758448</v>
          </cell>
          <cell r="Q294">
            <v>9466.1452156486357</v>
          </cell>
          <cell r="R294">
            <v>11162.022954677206</v>
          </cell>
          <cell r="S294">
            <v>12389.537355585268</v>
          </cell>
          <cell r="T294">
            <v>13435.947716696905</v>
          </cell>
          <cell r="U294">
            <v>14088.306994715571</v>
          </cell>
          <cell r="V294">
            <v>15861.094914127309</v>
          </cell>
          <cell r="W294">
            <v>15832.879158098154</v>
          </cell>
          <cell r="X294">
            <v>15426.935751651456</v>
          </cell>
          <cell r="Y294">
            <v>13799.977542365528</v>
          </cell>
          <cell r="Z294">
            <v>12982.912699261113</v>
          </cell>
          <cell r="AA294">
            <v>209700.1063095188</v>
          </cell>
        </row>
        <row r="295">
          <cell r="B295" t="str">
            <v xml:space="preserve">2.4.1.  Contribuição Social  </v>
          </cell>
          <cell r="G295">
            <v>683.07991268749117</v>
          </cell>
          <cell r="H295">
            <v>1917.0775296871072</v>
          </cell>
          <cell r="I295">
            <v>1983.2918040500351</v>
          </cell>
          <cell r="J295">
            <v>1692.4052893821022</v>
          </cell>
          <cell r="K295">
            <v>1721.6672849439126</v>
          </cell>
          <cell r="L295">
            <v>1929.953645949169</v>
          </cell>
          <cell r="M295">
            <v>2255.3287392313246</v>
          </cell>
          <cell r="N295">
            <v>2087.6304533809921</v>
          </cell>
          <cell r="O295">
            <v>1908.6502613947284</v>
          </cell>
          <cell r="P295">
            <v>2122.5747172789929</v>
          </cell>
          <cell r="Q295">
            <v>2300.6412643996696</v>
          </cell>
          <cell r="R295">
            <v>2711.7631405278071</v>
          </cell>
          <cell r="S295">
            <v>3009.3423892327928</v>
          </cell>
          <cell r="T295">
            <v>3263.0176282901584</v>
          </cell>
          <cell r="U295">
            <v>3421.1653320522596</v>
          </cell>
          <cell r="V295">
            <v>3850.9321003945001</v>
          </cell>
          <cell r="W295">
            <v>3844.0919171147048</v>
          </cell>
          <cell r="X295">
            <v>3745.6813943397465</v>
          </cell>
          <cell r="Y295">
            <v>3351.2672829977041</v>
          </cell>
          <cell r="Z295">
            <v>3153.1909573966332</v>
          </cell>
          <cell r="AA295">
            <v>50952.753044731828</v>
          </cell>
        </row>
        <row r="296">
          <cell r="B296" t="str">
            <v xml:space="preserve">2.4.2.  Imposto de Renda  </v>
          </cell>
          <cell r="G296">
            <v>2110.6247271484094</v>
          </cell>
          <cell r="H296">
            <v>5966.8672802722103</v>
          </cell>
          <cell r="I296">
            <v>6173.7868876563607</v>
          </cell>
          <cell r="J296">
            <v>5264.7665293190694</v>
          </cell>
          <cell r="K296">
            <v>5356.2102654497266</v>
          </cell>
          <cell r="L296">
            <v>6007.1051435911522</v>
          </cell>
          <cell r="M296">
            <v>7023.9023100978893</v>
          </cell>
          <cell r="N296">
            <v>6499.8451668155985</v>
          </cell>
          <cell r="O296">
            <v>5940.5320668585273</v>
          </cell>
          <cell r="P296">
            <v>6609.0459914968524</v>
          </cell>
          <cell r="Q296">
            <v>7165.5039512489666</v>
          </cell>
          <cell r="R296">
            <v>8450.2598141493982</v>
          </cell>
          <cell r="S296">
            <v>9380.1949663524756</v>
          </cell>
          <cell r="T296">
            <v>10172.930088406745</v>
          </cell>
          <cell r="U296">
            <v>10667.141662663311</v>
          </cell>
          <cell r="V296">
            <v>12010.162813732808</v>
          </cell>
          <cell r="W296">
            <v>11988.787240983449</v>
          </cell>
          <cell r="X296">
            <v>11681.254357311709</v>
          </cell>
          <cell r="Y296">
            <v>10448.710259367825</v>
          </cell>
          <cell r="Z296">
            <v>9829.7217418644796</v>
          </cell>
          <cell r="AA296">
            <v>158747.35326478697</v>
          </cell>
        </row>
        <row r="297">
          <cell r="B297" t="str">
            <v>3.  SALDO DO CAIXA     (1 - 2)</v>
          </cell>
          <cell r="G297">
            <v>-1512.3078145755935</v>
          </cell>
          <cell r="H297">
            <v>-47621.516390624849</v>
          </cell>
          <cell r="I297">
            <v>-14771.072259502005</v>
          </cell>
          <cell r="J297">
            <v>-18571.172113963577</v>
          </cell>
          <cell r="K297">
            <v>-2624.8104011334071</v>
          </cell>
          <cell r="L297">
            <v>3163.5140389522421</v>
          </cell>
          <cell r="M297">
            <v>21868.877230904589</v>
          </cell>
          <cell r="N297">
            <v>2343.6218753695866</v>
          </cell>
          <cell r="O297">
            <v>7382.3744341513229</v>
          </cell>
          <cell r="P297">
            <v>17288.484024909296</v>
          </cell>
          <cell r="Q297">
            <v>37488.008607044976</v>
          </cell>
          <cell r="R297">
            <v>46267.156819618103</v>
          </cell>
          <cell r="S297">
            <v>46724.890527522366</v>
          </cell>
          <cell r="T297">
            <v>49243.563154627802</v>
          </cell>
          <cell r="U297">
            <v>47105.711840302072</v>
          </cell>
          <cell r="V297">
            <v>51152.682275168343</v>
          </cell>
          <cell r="W297">
            <v>33788.889490200047</v>
          </cell>
          <cell r="X297">
            <v>38068.357611959786</v>
          </cell>
          <cell r="Y297">
            <v>47981.782762803516</v>
          </cell>
          <cell r="Z297">
            <v>62445.271035894519</v>
          </cell>
          <cell r="AA297">
            <v>427212.30674962956</v>
          </cell>
        </row>
        <row r="298">
          <cell r="B298" t="str">
            <v xml:space="preserve">4. T.I.R. (Taxa Interna de Retorno) Anual do Projeto     </v>
          </cell>
          <cell r="G298">
            <v>0.17351082152394567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4">
          <cell r="B304" t="str">
            <v>1.1.  RECEITAS     (1.1.1.+ ... + 1.1.4)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B305" t="str">
            <v>1.1.1   Receitas de Pedágio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B306" t="str">
            <v>1.1.2   Outras Receitas Operacionais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10">
          <cell r="B310" t="str">
            <v>2.1.  OPERACIONAIS     (2.1.1.+ ... + 2.1.8)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</row>
        <row r="311">
          <cell r="B311" t="str">
            <v xml:space="preserve">2.1.1.  Pessoal / Administradores  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2">
          <cell r="B312" t="str">
            <v xml:space="preserve">2.1.2.  Conservação de Rotina 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</row>
        <row r="313">
          <cell r="B313" t="str">
            <v xml:space="preserve">2.1.3.  Consumo  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</row>
        <row r="314">
          <cell r="B314" t="str">
            <v>2.1.4.  Transportes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</row>
        <row r="315">
          <cell r="B315" t="str">
            <v>2.1.5.  Diversas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B316" t="str">
            <v>2.1.6.  Tributos s/ Faturamento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B317" t="str">
            <v>2.1.7.  Seguros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8">
          <cell r="B318" t="str">
            <v xml:space="preserve">2.1.8.  Garantias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B328" t="str">
            <v>2.3.1.  Valor Variável da Concessão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B331" t="str">
            <v xml:space="preserve">2.4.1.  Contribuição Social 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</row>
        <row r="332">
          <cell r="B332" t="str">
            <v xml:space="preserve">2.4.2.  Imposto de Renda 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3">
          <cell r="B333" t="str">
            <v>3.  SALDO DO CAIXA     (1 - 2)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4">
          <cell r="B334" t="str">
            <v xml:space="preserve">4. T.I.R. (Taxa Interna de Retorno) Anual do Projeto     </v>
          </cell>
          <cell r="G334">
            <v>0.17351082152394567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4 ADEQ- AUX-F10"/>
      <sheetName val="PIS-AUX-F10"/>
      <sheetName val="REPASSE-AUX-F10"/>
      <sheetName val="cofins - aux-F10"/>
      <sheetName val="iss-aux-F10"/>
      <sheetName val="dIF vgs - AUX-F10"/>
      <sheetName val="TOTAL AUX-F10"/>
      <sheetName val="Comparativo de Mercado"/>
      <sheetName val="Capa Simulador"/>
      <sheetName val="FLUXO + DRE  Original 20 anos"/>
      <sheetName val="Fatores 20 anos"/>
      <sheetName val="Prorrogação 25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>
            <v>0</v>
          </cell>
        </row>
        <row r="55">
          <cell r="F55" t="e">
            <v>#REF!</v>
          </cell>
        </row>
        <row r="56">
          <cell r="F56">
            <v>0</v>
          </cell>
        </row>
        <row r="57">
          <cell r="F57">
            <v>0</v>
          </cell>
        </row>
        <row r="62">
          <cell r="A62" t="str">
            <v>***** NESTA PLANILHA SÓ ESTÃO CONTEMPLADOS OS 15 PRIMEIROS FATORES *****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2942.2342439565728</v>
          </cell>
          <cell r="H67">
            <v>13779.588393793019</v>
          </cell>
          <cell r="I67">
            <v>0.1929206088596252</v>
          </cell>
        </row>
        <row r="68">
          <cell r="B68" t="str">
            <v>FATOR 2</v>
          </cell>
          <cell r="C68" t="str">
            <v>2ª Adequação - Investimentos</v>
          </cell>
          <cell r="G68">
            <v>-2858.1343799323081</v>
          </cell>
          <cell r="H68">
            <v>-13385.717133335542</v>
          </cell>
          <cell r="I68">
            <v>0.18198652864778544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10893.160356878618</v>
          </cell>
          <cell r="H69">
            <v>51016.762629857534</v>
          </cell>
          <cell r="I69">
            <v>0.20801699151630479</v>
          </cell>
        </row>
        <row r="70">
          <cell r="B70" t="str">
            <v>FATOR 4</v>
          </cell>
          <cell r="C70" t="str">
            <v>Perda de Receita - Mudança na local. Pças de Águas da Prata, Mococa e Aguaí</v>
          </cell>
          <cell r="G70">
            <v>-8619.9580449402256</v>
          </cell>
          <cell r="H70">
            <v>-40370.50213626508</v>
          </cell>
          <cell r="I70">
            <v>0.17166195069345008</v>
          </cell>
        </row>
        <row r="71">
          <cell r="B71" t="str">
            <v>FATOR 5</v>
          </cell>
          <cell r="C71" t="str">
            <v>Perda de Receita - Atraso no início da operação das Pças de AP, Mococa e Aguaí</v>
          </cell>
          <cell r="G71">
            <v>-1147.1859970057678</v>
          </cell>
          <cell r="H71">
            <v>-5372.7030342101725</v>
          </cell>
          <cell r="I71">
            <v>0.1851049757163141</v>
          </cell>
        </row>
        <row r="72">
          <cell r="B72" t="str">
            <v>FATOR 6</v>
          </cell>
          <cell r="C72" t="str">
            <v>Perda de Receita -Eliminação da Pça de VGSul</v>
          </cell>
          <cell r="G72">
            <v>-2390.9676829216119</v>
          </cell>
          <cell r="H72">
            <v>-11197.799971635133</v>
          </cell>
          <cell r="I72">
            <v>0.18279633462555153</v>
          </cell>
        </row>
        <row r="73">
          <cell r="B73" t="str">
            <v>FATOR 7</v>
          </cell>
          <cell r="C73" t="str">
            <v>Despesas de eliminação da Pça de VGSul</v>
          </cell>
          <cell r="G73">
            <v>1181.5965000743256</v>
          </cell>
          <cell r="H73">
            <v>5533.8603484797686</v>
          </cell>
          <cell r="I73">
            <v>0.18928978760184645</v>
          </cell>
        </row>
        <row r="74">
          <cell r="B74" t="str">
            <v>FATOR 8</v>
          </cell>
          <cell r="C74" t="str">
            <v>Inclusão da SP-342</v>
          </cell>
          <cell r="G74">
            <v>286.62129443290826</v>
          </cell>
          <cell r="H74">
            <v>1342.3552085609977</v>
          </cell>
          <cell r="I74">
            <v>0.18766844458258236</v>
          </cell>
        </row>
        <row r="75">
          <cell r="B75" t="str">
            <v>FATOR 9</v>
          </cell>
          <cell r="C75" t="str">
            <v>Melhoria Per. Urbano SJBV + Cred. ISS + Comp. Ônus</v>
          </cell>
          <cell r="G75">
            <v>-286.62498304556186</v>
          </cell>
          <cell r="H75">
            <v>-1342.3724837199063</v>
          </cell>
          <cell r="I75">
            <v>0.18660788476916476</v>
          </cell>
        </row>
        <row r="76">
          <cell r="B76" t="str">
            <v>FATOR 10</v>
          </cell>
          <cell r="C76" t="str">
            <v>ISSQN+COFINS+PIS + Dif. VGS+4ª adequação</v>
          </cell>
          <cell r="G76">
            <v>-4955.3649323851396</v>
          </cell>
          <cell r="H76">
            <v>-23207.835762756844</v>
          </cell>
          <cell r="I76">
            <v>0.17807877572825079</v>
          </cell>
        </row>
        <row r="77">
          <cell r="B77" t="str">
            <v>FATOR 11</v>
          </cell>
          <cell r="C77" t="str">
            <v>5ª Adequação de Investimentos</v>
          </cell>
          <cell r="G77">
            <v>-934.65049856871076</v>
          </cell>
          <cell r="H77">
            <v>-4377.3194431355278</v>
          </cell>
          <cell r="I77">
            <v>0.18546570303586915</v>
          </cell>
        </row>
        <row r="78">
          <cell r="B78" t="str">
            <v>FATOR 12</v>
          </cell>
          <cell r="C78" t="str">
            <v>Desconto Antec. SP-340 - Ônus Fixo</v>
          </cell>
          <cell r="G78">
            <v>648.58147454830078</v>
          </cell>
          <cell r="H78">
            <v>3037.5507244102487</v>
          </cell>
          <cell r="I78">
            <v>0.18832422896592715</v>
          </cell>
        </row>
        <row r="79">
          <cell r="B79" t="str">
            <v>FATOR 13</v>
          </cell>
          <cell r="C79" t="str">
            <v>6º Adequação de Investimentos</v>
          </cell>
          <cell r="G79">
            <v>-94.66807578594694</v>
          </cell>
          <cell r="H79">
            <v>-443.36616672931586</v>
          </cell>
          <cell r="I79">
            <v>0.18698144984267806</v>
          </cell>
        </row>
        <row r="80">
          <cell r="B80" t="str">
            <v>FATOR 14</v>
          </cell>
          <cell r="C80" t="str">
            <v>7º Adequação de Investimentos</v>
          </cell>
          <cell r="G80">
            <v>-1220.6388098121997</v>
          </cell>
          <cell r="H80">
            <v>-5716.710153601819</v>
          </cell>
          <cell r="I80">
            <v>0.18493538238564791</v>
          </cell>
        </row>
        <row r="81">
          <cell r="B81" t="str">
            <v>FATOR 15</v>
          </cell>
          <cell r="C81" t="str">
            <v>Desconto do Ônus Fixo</v>
          </cell>
          <cell r="G81">
            <v>2608.7483278709774</v>
          </cell>
          <cell r="H81">
            <v>12217.748554485401</v>
          </cell>
          <cell r="I81">
            <v>0.19176683911033335</v>
          </cell>
        </row>
        <row r="82">
          <cell r="B82" t="str">
            <v>TOTAL GERAL</v>
          </cell>
          <cell r="G82">
            <v>-3947.251206635769</v>
          </cell>
          <cell r="H82">
            <v>-18486.460425802376</v>
          </cell>
          <cell r="I82">
            <v>0.17863707739599149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25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0.18715262042307898</v>
          </cell>
        </row>
        <row r="98">
          <cell r="B98" t="str">
            <v>TIR Resultante dos Desequilibrio no Contrato Original (ao ano)</v>
          </cell>
          <cell r="J98">
            <v>0.17863707739599149</v>
          </cell>
        </row>
        <row r="100">
          <cell r="B100" t="str">
            <v>Diferença entre a TIR Original x TIR Desequilibrios</v>
          </cell>
          <cell r="J100">
            <v>-8.5155430270874855E-3</v>
          </cell>
        </row>
        <row r="102">
          <cell r="B102" t="str">
            <v>TIR Resultante das Alternativas Utilizadas para o Reequilibrio (ao ano)</v>
          </cell>
          <cell r="J102">
            <v>0.18870041972201257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-1.1491715801235414E-11</v>
          </cell>
          <cell r="G136">
            <v>0.18715262042307898</v>
          </cell>
          <cell r="H136">
            <v>-36347.961760615988</v>
          </cell>
          <cell r="I136">
            <v>-5585.5403999999999</v>
          </cell>
          <cell r="J136">
            <v>-30191.959935000006</v>
          </cell>
          <cell r="K136">
            <v>-24719.396564999988</v>
          </cell>
          <cell r="L136">
            <v>-11320.944255</v>
          </cell>
          <cell r="M136">
            <v>7227.1481750000048</v>
          </cell>
          <cell r="N136">
            <v>26234.365624999991</v>
          </cell>
          <cell r="O136">
            <v>29306.897240000006</v>
          </cell>
          <cell r="P136">
            <v>36807.029714999997</v>
          </cell>
          <cell r="Q136">
            <v>21950.210380000008</v>
          </cell>
          <cell r="R136">
            <v>40564.205499999996</v>
          </cell>
          <cell r="S136">
            <v>46761.231954999988</v>
          </cell>
          <cell r="T136">
            <v>49560.351080000008</v>
          </cell>
          <cell r="U136">
            <v>53196.235584999995</v>
          </cell>
          <cell r="V136">
            <v>54187.037929999999</v>
          </cell>
          <cell r="W136">
            <v>53426.751534999989</v>
          </cell>
          <cell r="X136">
            <v>55125.760599999994</v>
          </cell>
          <cell r="Y136">
            <v>58688.514024999989</v>
          </cell>
          <cell r="Z136">
            <v>63084.716289999989</v>
          </cell>
          <cell r="AA136">
            <v>69696.823599999989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19252.260000000002</v>
          </cell>
          <cell r="I139">
            <v>-14644.48</v>
          </cell>
          <cell r="J139">
            <v>-4874.08</v>
          </cell>
          <cell r="K139">
            <v>15518.5</v>
          </cell>
          <cell r="L139">
            <v>-12424.27</v>
          </cell>
          <cell r="M139">
            <v>-3917.66</v>
          </cell>
          <cell r="N139">
            <v>-1211.71</v>
          </cell>
          <cell r="O139">
            <v>448.29000000000087</v>
          </cell>
          <cell r="P139">
            <v>-4630</v>
          </cell>
          <cell r="Q139">
            <v>603</v>
          </cell>
          <cell r="R139">
            <v>12</v>
          </cell>
          <cell r="S139">
            <v>11</v>
          </cell>
          <cell r="T139">
            <v>12</v>
          </cell>
          <cell r="U139">
            <v>12</v>
          </cell>
          <cell r="V139">
            <v>12</v>
          </cell>
          <cell r="W139">
            <v>12</v>
          </cell>
          <cell r="X139">
            <v>52</v>
          </cell>
          <cell r="Y139">
            <v>51</v>
          </cell>
          <cell r="Z139">
            <v>52</v>
          </cell>
          <cell r="AA139">
            <v>51</v>
          </cell>
        </row>
        <row r="140">
          <cell r="B140" t="str">
            <v>Somatoria com Projeto Original</v>
          </cell>
          <cell r="F140">
            <v>2942.2342439565728</v>
          </cell>
          <cell r="G140">
            <v>0.1929206088596252</v>
          </cell>
          <cell r="H140">
            <v>-17095.701760615986</v>
          </cell>
          <cell r="I140">
            <v>-20230.020400000001</v>
          </cell>
          <cell r="J140">
            <v>-35066.039935000008</v>
          </cell>
          <cell r="K140">
            <v>-9200.8965649999882</v>
          </cell>
          <cell r="L140">
            <v>-23745.214254999999</v>
          </cell>
          <cell r="M140">
            <v>3309.488175000005</v>
          </cell>
          <cell r="N140">
            <v>25022.655624999992</v>
          </cell>
          <cell r="O140">
            <v>29755.187240000007</v>
          </cell>
          <cell r="P140">
            <v>32177.029714999997</v>
          </cell>
          <cell r="Q140">
            <v>22553.210380000008</v>
          </cell>
          <cell r="R140">
            <v>40576.205499999996</v>
          </cell>
          <cell r="S140">
            <v>46772.231954999988</v>
          </cell>
          <cell r="T140">
            <v>49572.351080000008</v>
          </cell>
          <cell r="U140">
            <v>53208.235584999995</v>
          </cell>
          <cell r="V140">
            <v>54199.037929999999</v>
          </cell>
          <cell r="W140">
            <v>53438.751534999989</v>
          </cell>
          <cell r="X140">
            <v>55177.760599999994</v>
          </cell>
          <cell r="Y140">
            <v>58739.514024999989</v>
          </cell>
          <cell r="Z140">
            <v>63136.716289999989</v>
          </cell>
          <cell r="AA140">
            <v>69747.823599999989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0.51000000000067303</v>
          </cell>
          <cell r="I142">
            <v>-1341.7060000000001</v>
          </cell>
          <cell r="J142">
            <v>8813.8780700000025</v>
          </cell>
          <cell r="K142">
            <v>-11246.497890000001</v>
          </cell>
          <cell r="L142">
            <v>2684.7239999999997</v>
          </cell>
          <cell r="M142">
            <v>299.97000000000003</v>
          </cell>
          <cell r="N142">
            <v>-5022.8</v>
          </cell>
          <cell r="O142">
            <v>-1082.19</v>
          </cell>
          <cell r="P142">
            <v>-4682.2</v>
          </cell>
          <cell r="Q142">
            <v>-73.039999999999964</v>
          </cell>
          <cell r="R142">
            <v>95.119999999999891</v>
          </cell>
          <cell r="S142">
            <v>95.329999999999927</v>
          </cell>
          <cell r="T142">
            <v>-72.96999999999997</v>
          </cell>
          <cell r="U142">
            <v>94.649999999999977</v>
          </cell>
          <cell r="V142">
            <v>94.779999999999973</v>
          </cell>
          <cell r="W142">
            <v>94.629999999999654</v>
          </cell>
          <cell r="X142">
            <v>0.47999999999956344</v>
          </cell>
          <cell r="Y142">
            <v>0.13999999999941792</v>
          </cell>
          <cell r="Z142">
            <v>-0.36999999999989086</v>
          </cell>
          <cell r="AA142">
            <v>1.999999999998181E-2</v>
          </cell>
        </row>
        <row r="143">
          <cell r="B143" t="str">
            <v>Somatoria com Projeto Original</v>
          </cell>
          <cell r="F143">
            <v>-2858.1343799323081</v>
          </cell>
          <cell r="G143">
            <v>0.18198652864778544</v>
          </cell>
          <cell r="H143">
            <v>-36347.451760615986</v>
          </cell>
          <cell r="I143">
            <v>-6927.2464</v>
          </cell>
          <cell r="J143">
            <v>-21378.081865000004</v>
          </cell>
          <cell r="K143">
            <v>-35965.894454999987</v>
          </cell>
          <cell r="L143">
            <v>-8636.2202550000002</v>
          </cell>
          <cell r="M143">
            <v>7527.1181750000051</v>
          </cell>
          <cell r="N143">
            <v>21211.565624999992</v>
          </cell>
          <cell r="O143">
            <v>28224.707240000007</v>
          </cell>
          <cell r="P143">
            <v>32124.829714999996</v>
          </cell>
          <cell r="Q143">
            <v>21877.170380000007</v>
          </cell>
          <cell r="R143">
            <v>40659.325499999999</v>
          </cell>
          <cell r="S143">
            <v>46856.56195499999</v>
          </cell>
          <cell r="T143">
            <v>49487.381080000006</v>
          </cell>
          <cell r="U143">
            <v>53290.885584999996</v>
          </cell>
          <cell r="V143">
            <v>54281.817929999997</v>
          </cell>
          <cell r="W143">
            <v>53521.381534999986</v>
          </cell>
          <cell r="X143">
            <v>55126.24059999999</v>
          </cell>
          <cell r="Y143">
            <v>58688.654024999989</v>
          </cell>
          <cell r="Z143">
            <v>63084.346289999987</v>
          </cell>
          <cell r="AA143">
            <v>69696.843599999993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-3273.0780520016669</v>
          </cell>
          <cell r="I145">
            <v>-757.19261472096741</v>
          </cell>
          <cell r="J145">
            <v>-10.784935282080987</v>
          </cell>
          <cell r="K145">
            <v>1048.4916214721975</v>
          </cell>
          <cell r="L145">
            <v>33793.169240090552</v>
          </cell>
          <cell r="M145">
            <v>11209.538175983558</v>
          </cell>
          <cell r="N145">
            <v>-7533.0392431861483</v>
          </cell>
          <cell r="O145">
            <v>1713.3823430151374</v>
          </cell>
          <cell r="P145">
            <v>216.85607911513813</v>
          </cell>
          <cell r="Q145">
            <v>-8556.0896760253909</v>
          </cell>
          <cell r="R145">
            <v>-3637.4357643274147</v>
          </cell>
          <cell r="S145">
            <v>-4105.1847691144512</v>
          </cell>
          <cell r="T145">
            <v>-4010.7914161369226</v>
          </cell>
          <cell r="U145">
            <v>338.72817249581499</v>
          </cell>
          <cell r="V145">
            <v>403.281122495815</v>
          </cell>
          <cell r="W145">
            <v>391.6587841758149</v>
          </cell>
          <cell r="X145">
            <v>501.08363917581545</v>
          </cell>
          <cell r="Y145">
            <v>420.15473917581443</v>
          </cell>
          <cell r="Z145">
            <v>438.59751337581514</v>
          </cell>
          <cell r="AA145">
            <v>355.83229337581497</v>
          </cell>
        </row>
        <row r="146">
          <cell r="B146" t="str">
            <v>Somatoria com Projeto Original</v>
          </cell>
          <cell r="F146">
            <v>10893.160356878618</v>
          </cell>
          <cell r="G146">
            <v>0.20801699151630479</v>
          </cell>
          <cell r="H146">
            <v>-39621.039812617659</v>
          </cell>
          <cell r="I146">
            <v>-6342.7330147209668</v>
          </cell>
          <cell r="J146">
            <v>-30202.744870282088</v>
          </cell>
          <cell r="K146">
            <v>-23670.904943527792</v>
          </cell>
          <cell r="L146">
            <v>22472.22498509055</v>
          </cell>
          <cell r="M146">
            <v>18436.686350983564</v>
          </cell>
          <cell r="N146">
            <v>18701.326381813844</v>
          </cell>
          <cell r="O146">
            <v>31020.279583015144</v>
          </cell>
          <cell r="P146">
            <v>37023.885794115136</v>
          </cell>
          <cell r="Q146">
            <v>13394.120703974617</v>
          </cell>
          <cell r="R146">
            <v>36926.769735672584</v>
          </cell>
          <cell r="S146">
            <v>42656.047185885538</v>
          </cell>
          <cell r="T146">
            <v>45549.559663863081</v>
          </cell>
          <cell r="U146">
            <v>53534.963757495811</v>
          </cell>
          <cell r="V146">
            <v>54590.319052495812</v>
          </cell>
          <cell r="W146">
            <v>53818.410319175804</v>
          </cell>
          <cell r="X146">
            <v>55626.844239175807</v>
          </cell>
          <cell r="Y146">
            <v>59108.668764175804</v>
          </cell>
          <cell r="Z146">
            <v>63523.313803375808</v>
          </cell>
          <cell r="AA146">
            <v>70052.655893375806</v>
          </cell>
        </row>
        <row r="147">
          <cell r="B147" t="str">
            <v>Perda de Receita - Mudança na local. Pças de Águas da Prata, Mococa e Aguaí</v>
          </cell>
        </row>
        <row r="148">
          <cell r="B148" t="str">
            <v>Fluxo de Caixa do Fator</v>
          </cell>
          <cell r="H148">
            <v>0</v>
          </cell>
          <cell r="I148">
            <v>-1382.0408974779361</v>
          </cell>
          <cell r="J148">
            <v>-1441.1149530966591</v>
          </cell>
          <cell r="K148">
            <v>-1501.6254320122725</v>
          </cell>
          <cell r="L148">
            <v>-1873.8548681076236</v>
          </cell>
          <cell r="M148">
            <v>-1948.4788740456402</v>
          </cell>
          <cell r="N148">
            <v>-2268.1382306918822</v>
          </cell>
          <cell r="O148">
            <v>-2353.2069174354929</v>
          </cell>
          <cell r="P148">
            <v>-2439.1646316000183</v>
          </cell>
          <cell r="Q148">
            <v>-2525.730183468047</v>
          </cell>
          <cell r="R148">
            <v>-2612.779209644058</v>
          </cell>
          <cell r="S148">
            <v>-2700.7181562644073</v>
          </cell>
          <cell r="T148">
            <v>-2788.1550829252164</v>
          </cell>
          <cell r="U148">
            <v>-2876.548220560549</v>
          </cell>
          <cell r="V148">
            <v>-2964.2404371199045</v>
          </cell>
          <cell r="W148">
            <v>-3051.7918133720405</v>
          </cell>
          <cell r="X148">
            <v>-3139.7245374324348</v>
          </cell>
          <cell r="Y148">
            <v>-3226.2776787899393</v>
          </cell>
          <cell r="Z148">
            <v>-3312.091512701239</v>
          </cell>
          <cell r="AA148">
            <v>-3397.4367820152474</v>
          </cell>
        </row>
        <row r="149">
          <cell r="B149" t="str">
            <v>Somatoria com Projeto Original</v>
          </cell>
          <cell r="F149">
            <v>-8619.9580449402256</v>
          </cell>
          <cell r="G149">
            <v>0.17166195069345008</v>
          </cell>
          <cell r="H149">
            <v>-36347.961760615988</v>
          </cell>
          <cell r="I149">
            <v>-6967.5812974779365</v>
          </cell>
          <cell r="J149">
            <v>-31633.074888096664</v>
          </cell>
          <cell r="K149">
            <v>-26221.02199701226</v>
          </cell>
          <cell r="L149">
            <v>-13194.799123107623</v>
          </cell>
          <cell r="M149">
            <v>5278.6693009543651</v>
          </cell>
          <cell r="N149">
            <v>23966.227394308109</v>
          </cell>
          <cell r="O149">
            <v>26953.690322564515</v>
          </cell>
          <cell r="P149">
            <v>34367.865083399978</v>
          </cell>
          <cell r="Q149">
            <v>19424.48019653196</v>
          </cell>
          <cell r="R149">
            <v>37951.426290355936</v>
          </cell>
          <cell r="S149">
            <v>44060.513798735585</v>
          </cell>
          <cell r="T149">
            <v>46772.195997074792</v>
          </cell>
          <cell r="U149">
            <v>50319.687364439444</v>
          </cell>
          <cell r="V149">
            <v>51222.797492880098</v>
          </cell>
          <cell r="W149">
            <v>50374.959721627951</v>
          </cell>
          <cell r="X149">
            <v>51986.03606256756</v>
          </cell>
          <cell r="Y149">
            <v>55462.236346210047</v>
          </cell>
          <cell r="Z149">
            <v>59772.624777298748</v>
          </cell>
          <cell r="AA149">
            <v>66299.386817984749</v>
          </cell>
        </row>
        <row r="150">
          <cell r="B150" t="str">
            <v>Perda de Receita - Atraso no início da operação das Pças de AP, Mococa e Aguaí</v>
          </cell>
        </row>
        <row r="151">
          <cell r="B151" t="str">
            <v>Fluxo de Caixa do Fator</v>
          </cell>
          <cell r="H151">
            <v>-1361.8848624580535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-1147.1859970057678</v>
          </cell>
          <cell r="G152">
            <v>0.1851049757163141</v>
          </cell>
          <cell r="H152">
            <v>-37709.846623074045</v>
          </cell>
          <cell r="I152">
            <v>-5585.5403999999999</v>
          </cell>
          <cell r="J152">
            <v>-30191.959935000006</v>
          </cell>
          <cell r="K152">
            <v>-24719.396564999988</v>
          </cell>
          <cell r="L152">
            <v>-11320.944255</v>
          </cell>
          <cell r="M152">
            <v>7227.1481750000048</v>
          </cell>
          <cell r="N152">
            <v>26234.365624999991</v>
          </cell>
          <cell r="O152">
            <v>29306.897240000006</v>
          </cell>
          <cell r="P152">
            <v>36807.029714999997</v>
          </cell>
          <cell r="Q152">
            <v>21950.210380000008</v>
          </cell>
          <cell r="R152">
            <v>40564.205499999996</v>
          </cell>
          <cell r="S152">
            <v>46761.231954999988</v>
          </cell>
          <cell r="T152">
            <v>49560.351080000008</v>
          </cell>
          <cell r="U152">
            <v>53196.235584999995</v>
          </cell>
          <cell r="V152">
            <v>54187.037929999999</v>
          </cell>
          <cell r="W152">
            <v>53426.751534999989</v>
          </cell>
          <cell r="X152">
            <v>55125.760599999994</v>
          </cell>
          <cell r="Y152">
            <v>58688.514024999989</v>
          </cell>
          <cell r="Z152">
            <v>63084.716289999989</v>
          </cell>
          <cell r="AA152">
            <v>69696.823599999989</v>
          </cell>
        </row>
        <row r="153">
          <cell r="B153" t="str">
            <v>Perda de Receita -Eliminação da Pça de VGSul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-114.03895800000001</v>
          </cell>
          <cell r="M154">
            <v>-969.71043000000009</v>
          </cell>
          <cell r="N154">
            <v>-1005.11055</v>
          </cell>
          <cell r="O154">
            <v>-1041.1428150000002</v>
          </cell>
          <cell r="P154">
            <v>-1077.807225</v>
          </cell>
          <cell r="Q154">
            <v>-1113.8394899999998</v>
          </cell>
          <cell r="R154">
            <v>-1151.76819</v>
          </cell>
          <cell r="S154">
            <v>-1187.8004550000001</v>
          </cell>
          <cell r="T154">
            <v>-1225.09701</v>
          </cell>
          <cell r="U154">
            <v>-1261.129275</v>
          </cell>
          <cell r="V154">
            <v>-1300.322265</v>
          </cell>
          <cell r="W154">
            <v>-1336.9866750000001</v>
          </cell>
          <cell r="X154">
            <v>-1373.651085</v>
          </cell>
          <cell r="Y154">
            <v>-1410.9476400000001</v>
          </cell>
          <cell r="Z154">
            <v>-1447.6120500000002</v>
          </cell>
          <cell r="AA154">
            <v>-1483.644315</v>
          </cell>
        </row>
        <row r="155">
          <cell r="B155" t="str">
            <v>Somatoria com Projeto Original</v>
          </cell>
          <cell r="F155">
            <v>-2390.9676829216119</v>
          </cell>
          <cell r="G155">
            <v>0.18279633462555153</v>
          </cell>
          <cell r="H155">
            <v>-36347.961760615988</v>
          </cell>
          <cell r="I155">
            <v>-5585.5403999999999</v>
          </cell>
          <cell r="J155">
            <v>-30191.959935000006</v>
          </cell>
          <cell r="K155">
            <v>-24719.396564999988</v>
          </cell>
          <cell r="L155">
            <v>-11434.983213</v>
          </cell>
          <cell r="M155">
            <v>6257.4377450000047</v>
          </cell>
          <cell r="N155">
            <v>25229.25507499999</v>
          </cell>
          <cell r="O155">
            <v>28265.754425000006</v>
          </cell>
          <cell r="P155">
            <v>35729.22249</v>
          </cell>
          <cell r="Q155">
            <v>20836.370890000009</v>
          </cell>
          <cell r="R155">
            <v>39412.437309999994</v>
          </cell>
          <cell r="S155">
            <v>45573.431499999992</v>
          </cell>
          <cell r="T155">
            <v>48335.25407000001</v>
          </cell>
          <cell r="U155">
            <v>51935.106309999996</v>
          </cell>
          <cell r="V155">
            <v>52886.715664999996</v>
          </cell>
          <cell r="W155">
            <v>52089.764859999988</v>
          </cell>
          <cell r="X155">
            <v>53752.109514999996</v>
          </cell>
          <cell r="Y155">
            <v>57277.566384999991</v>
          </cell>
          <cell r="Z155">
            <v>61637.104239999986</v>
          </cell>
          <cell r="AA155">
            <v>68213.179284999991</v>
          </cell>
        </row>
        <row r="156">
          <cell r="B156" t="str">
            <v>Despesas de eliminação da Pça de VGSul</v>
          </cell>
        </row>
        <row r="157">
          <cell r="B157" t="str">
            <v>Fluxo de Caixa do Fator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97.506411314784316</v>
          </cell>
          <cell r="M157">
            <v>1228.0653425051682</v>
          </cell>
          <cell r="N157">
            <v>1216.9886673385317</v>
          </cell>
          <cell r="O157">
            <v>226.1119020728917</v>
          </cell>
          <cell r="P157">
            <v>239.2201765978308</v>
          </cell>
          <cell r="Q157">
            <v>239.3858365978241</v>
          </cell>
          <cell r="R157">
            <v>239.38620326449848</v>
          </cell>
          <cell r="S157">
            <v>227.8779091501587</v>
          </cell>
          <cell r="T157">
            <v>227.92505200727686</v>
          </cell>
          <cell r="U157">
            <v>228.03615200727876</v>
          </cell>
          <cell r="V157">
            <v>228.04662298279541</v>
          </cell>
          <cell r="W157">
            <v>241.95990043027365</v>
          </cell>
          <cell r="X157">
            <v>241.83920945476922</v>
          </cell>
          <cell r="Y157">
            <v>241.68435043026062</v>
          </cell>
          <cell r="Z157">
            <v>230.4711327179659</v>
          </cell>
          <cell r="AA157">
            <v>230.54239881281313</v>
          </cell>
        </row>
        <row r="158">
          <cell r="B158" t="str">
            <v>Somatoria com Projeto Original</v>
          </cell>
          <cell r="F158">
            <v>1181.5965000743256</v>
          </cell>
          <cell r="G158">
            <v>0.18928978760184645</v>
          </cell>
          <cell r="H158">
            <v>-36347.961760615988</v>
          </cell>
          <cell r="I158">
            <v>-5585.5403999999999</v>
          </cell>
          <cell r="J158">
            <v>-30191.959935000006</v>
          </cell>
          <cell r="K158">
            <v>-24719.396564999988</v>
          </cell>
          <cell r="L158">
            <v>-11223.437843685217</v>
          </cell>
          <cell r="M158">
            <v>8455.2135175051735</v>
          </cell>
          <cell r="N158">
            <v>27451.354292338525</v>
          </cell>
          <cell r="O158">
            <v>29533.009142072897</v>
          </cell>
          <cell r="P158">
            <v>37046.249891597829</v>
          </cell>
          <cell r="Q158">
            <v>22189.596216597831</v>
          </cell>
          <cell r="R158">
            <v>40803.591703264494</v>
          </cell>
          <cell r="S158">
            <v>46989.109864150145</v>
          </cell>
          <cell r="T158">
            <v>49788.276132007282</v>
          </cell>
          <cell r="U158">
            <v>53424.271737007271</v>
          </cell>
          <cell r="V158">
            <v>54415.084552982793</v>
          </cell>
          <cell r="W158">
            <v>53668.711435430261</v>
          </cell>
          <cell r="X158">
            <v>55367.599809454761</v>
          </cell>
          <cell r="Y158">
            <v>58930.198375430249</v>
          </cell>
          <cell r="Z158">
            <v>63315.187422717958</v>
          </cell>
          <cell r="AA158">
            <v>69927.365998812806</v>
          </cell>
        </row>
        <row r="159">
          <cell r="B159" t="str">
            <v>Inclusão da SP-342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-726.64790216326696</v>
          </cell>
          <cell r="O160">
            <v>233.40925531719131</v>
          </cell>
          <cell r="P160">
            <v>151.0600316049713</v>
          </cell>
          <cell r="Q160">
            <v>170.28482070161499</v>
          </cell>
          <cell r="R160">
            <v>250.5406578630782</v>
          </cell>
          <cell r="S160">
            <v>426.98582790577166</v>
          </cell>
          <cell r="T160">
            <v>479.54237751579058</v>
          </cell>
          <cell r="U160">
            <v>534.59810150217982</v>
          </cell>
          <cell r="V160">
            <v>585.85560004154468</v>
          </cell>
          <cell r="W160">
            <v>490.52868234480775</v>
          </cell>
          <cell r="X160">
            <v>545.1924538805406</v>
          </cell>
          <cell r="Y160">
            <v>604.30506438319571</v>
          </cell>
          <cell r="Z160">
            <v>783.53436933121702</v>
          </cell>
          <cell r="AA160">
            <v>849.17959650476223</v>
          </cell>
        </row>
        <row r="161">
          <cell r="B161" t="str">
            <v>Somatoria com Projeto Original</v>
          </cell>
          <cell r="F161">
            <v>286.62129443290826</v>
          </cell>
          <cell r="G161">
            <v>0.18766844458258236</v>
          </cell>
          <cell r="H161">
            <v>-36347.961760615988</v>
          </cell>
          <cell r="I161">
            <v>-5585.5403999999999</v>
          </cell>
          <cell r="J161">
            <v>-30191.959935000006</v>
          </cell>
          <cell r="K161">
            <v>-24719.396564999988</v>
          </cell>
          <cell r="L161">
            <v>-11320.944255</v>
          </cell>
          <cell r="M161">
            <v>7227.1481750000048</v>
          </cell>
          <cell r="N161">
            <v>25507.717722836725</v>
          </cell>
          <cell r="O161">
            <v>29540.306495317196</v>
          </cell>
          <cell r="P161">
            <v>36958.089746604965</v>
          </cell>
          <cell r="Q161">
            <v>22120.495200701622</v>
          </cell>
          <cell r="R161">
            <v>40814.746157863075</v>
          </cell>
          <cell r="S161">
            <v>47188.217782905762</v>
          </cell>
          <cell r="T161">
            <v>50039.893457515798</v>
          </cell>
          <cell r="U161">
            <v>53730.833686502177</v>
          </cell>
          <cell r="V161">
            <v>54772.893530041547</v>
          </cell>
          <cell r="W161">
            <v>53917.2802173448</v>
          </cell>
          <cell r="X161">
            <v>55670.953053880534</v>
          </cell>
          <cell r="Y161">
            <v>59292.819089383185</v>
          </cell>
          <cell r="Z161">
            <v>63868.250659331206</v>
          </cell>
          <cell r="AA161">
            <v>70546.003196504753</v>
          </cell>
        </row>
        <row r="162">
          <cell r="B162" t="str">
            <v>Melhoria Per. Urbano SJBV + Cred. ISS + Comp. Ônus</v>
          </cell>
        </row>
        <row r="163">
          <cell r="B163" t="str">
            <v>Fluxo de Caixa do Fator</v>
          </cell>
          <cell r="H163">
            <v>2144.7634133172628</v>
          </cell>
          <cell r="I163">
            <v>2114.9321803089315</v>
          </cell>
          <cell r="J163">
            <v>1424.5829664266853</v>
          </cell>
          <cell r="K163">
            <v>0</v>
          </cell>
          <cell r="L163">
            <v>0</v>
          </cell>
          <cell r="M163">
            <v>0</v>
          </cell>
          <cell r="N163">
            <v>-2594.6182055480558</v>
          </cell>
          <cell r="O163">
            <v>-3091.563102711124</v>
          </cell>
          <cell r="P163">
            <v>-3686.7701265261958</v>
          </cell>
          <cell r="Q163">
            <v>-2271.5362079468237</v>
          </cell>
          <cell r="R163">
            <v>-6112.2270059068233</v>
          </cell>
          <cell r="S163">
            <v>-1904.6803965461577</v>
          </cell>
          <cell r="T163">
            <v>-3962.425139743867</v>
          </cell>
          <cell r="U163">
            <v>-4198.3404083394707</v>
          </cell>
          <cell r="V163">
            <v>-1843.1914325029852</v>
          </cell>
          <cell r="W163">
            <v>2700.0975929024216</v>
          </cell>
          <cell r="X163">
            <v>2997.8415118213406</v>
          </cell>
          <cell r="Y163">
            <v>2997.8415118213406</v>
          </cell>
          <cell r="Z163">
            <v>2001.3413596817013</v>
          </cell>
          <cell r="AA163">
            <v>-3667.2169664588387</v>
          </cell>
        </row>
        <row r="164">
          <cell r="B164" t="str">
            <v>Somatoria com Projeto Original</v>
          </cell>
          <cell r="F164">
            <v>-286.62498304556186</v>
          </cell>
          <cell r="G164">
            <v>0.18660788476916476</v>
          </cell>
          <cell r="H164">
            <v>-34203.198347298727</v>
          </cell>
          <cell r="I164">
            <v>-3470.6082196910684</v>
          </cell>
          <cell r="J164">
            <v>-28767.37696857332</v>
          </cell>
          <cell r="K164">
            <v>-24719.396564999988</v>
          </cell>
          <cell r="L164">
            <v>-11320.944255</v>
          </cell>
          <cell r="M164">
            <v>7227.1481750000048</v>
          </cell>
          <cell r="N164">
            <v>23639.747419451935</v>
          </cell>
          <cell r="O164">
            <v>26215.334137288883</v>
          </cell>
          <cell r="P164">
            <v>33120.259588473804</v>
          </cell>
          <cell r="Q164">
            <v>19678.674172053183</v>
          </cell>
          <cell r="R164">
            <v>34451.978494093171</v>
          </cell>
          <cell r="S164">
            <v>44856.55155845383</v>
          </cell>
          <cell r="T164">
            <v>45597.925940256144</v>
          </cell>
          <cell r="U164">
            <v>48997.895176660524</v>
          </cell>
          <cell r="V164">
            <v>52343.846497497012</v>
          </cell>
          <cell r="W164">
            <v>56126.849127902409</v>
          </cell>
          <cell r="X164">
            <v>58123.602111821332</v>
          </cell>
          <cell r="Y164">
            <v>61686.355536821327</v>
          </cell>
          <cell r="Z164">
            <v>65086.057649681694</v>
          </cell>
          <cell r="AA164">
            <v>66029.606633541145</v>
          </cell>
        </row>
        <row r="165">
          <cell r="B165" t="str">
            <v>ISSQN+COFINS+PIS + Dif. VGS+4ª adequação</v>
          </cell>
        </row>
        <row r="166">
          <cell r="B166" t="str">
            <v>Fluxo de Caixa do Fator</v>
          </cell>
          <cell r="H166">
            <v>137.47505803655164</v>
          </cell>
          <cell r="I166">
            <v>-443.11453049706643</v>
          </cell>
          <cell r="J166">
            <v>-508.14373569332048</v>
          </cell>
          <cell r="K166">
            <v>-707.3446553083013</v>
          </cell>
          <cell r="L166">
            <v>-351.5675224232881</v>
          </cell>
          <cell r="M166">
            <v>-1494.635196267544</v>
          </cell>
          <cell r="N166">
            <v>8402.7013933768831</v>
          </cell>
          <cell r="O166">
            <v>-13762.832934728913</v>
          </cell>
          <cell r="P166">
            <v>-1530.3723438929728</v>
          </cell>
          <cell r="Q166">
            <v>-1647.7586458920609</v>
          </cell>
          <cell r="R166">
            <v>-1783.8539026015903</v>
          </cell>
          <cell r="S166">
            <v>-2522.070078103096</v>
          </cell>
          <cell r="T166">
            <v>-2291.4467800942557</v>
          </cell>
          <cell r="U166">
            <v>-2157.8071353423761</v>
          </cell>
          <cell r="V166">
            <v>-2292.4692283591944</v>
          </cell>
          <cell r="W166">
            <v>-2426.0453820536841</v>
          </cell>
          <cell r="X166">
            <v>-2558.3405750571983</v>
          </cell>
          <cell r="Y166">
            <v>-2688.6321942099321</v>
          </cell>
          <cell r="Z166">
            <v>-2825.331992623313</v>
          </cell>
          <cell r="AA166">
            <v>-2982.9687235709725</v>
          </cell>
        </row>
        <row r="167">
          <cell r="B167" t="str">
            <v>Somatoria com Projeto Original</v>
          </cell>
          <cell r="F167">
            <v>-4955.3649323851396</v>
          </cell>
          <cell r="G167">
            <v>0.17807877572825079</v>
          </cell>
          <cell r="H167">
            <v>-36210.486702579437</v>
          </cell>
          <cell r="I167">
            <v>-6028.6549304970667</v>
          </cell>
          <cell r="J167">
            <v>-30700.103670693326</v>
          </cell>
          <cell r="K167">
            <v>-25426.741220308289</v>
          </cell>
          <cell r="L167">
            <v>-11672.511777423288</v>
          </cell>
          <cell r="M167">
            <v>5732.5129787324604</v>
          </cell>
          <cell r="N167">
            <v>34637.067018376874</v>
          </cell>
          <cell r="O167">
            <v>15544.064305271093</v>
          </cell>
          <cell r="P167">
            <v>35276.657371107023</v>
          </cell>
          <cell r="Q167">
            <v>20302.451734107948</v>
          </cell>
          <cell r="R167">
            <v>38780.351597398403</v>
          </cell>
          <cell r="S167">
            <v>44239.161876896891</v>
          </cell>
          <cell r="T167">
            <v>47268.904299905749</v>
          </cell>
          <cell r="U167">
            <v>51038.428449657622</v>
          </cell>
          <cell r="V167">
            <v>51894.568701640805</v>
          </cell>
          <cell r="W167">
            <v>51000.706152946303</v>
          </cell>
          <cell r="X167">
            <v>52567.420024942796</v>
          </cell>
          <cell r="Y167">
            <v>55999.881830790058</v>
          </cell>
          <cell r="Z167">
            <v>60259.384297376673</v>
          </cell>
          <cell r="AA167">
            <v>66713.854876429017</v>
          </cell>
        </row>
        <row r="168">
          <cell r="B168" t="str">
            <v>5ª Adequação de Investimentos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1.8189894035458565E-12</v>
          </cell>
          <cell r="K169">
            <v>0</v>
          </cell>
          <cell r="L169">
            <v>0</v>
          </cell>
          <cell r="M169">
            <v>0</v>
          </cell>
          <cell r="N169">
            <v>-3470.044534248731</v>
          </cell>
          <cell r="O169">
            <v>2401.3628122052978</v>
          </cell>
          <cell r="P169">
            <v>-1864.9972889796315</v>
          </cell>
          <cell r="Q169">
            <v>-376.84541096437164</v>
          </cell>
          <cell r="R169">
            <v>-613.10852322048731</v>
          </cell>
          <cell r="S169">
            <v>-105.74363258115341</v>
          </cell>
          <cell r="T169">
            <v>239.57807311655461</v>
          </cell>
          <cell r="U169">
            <v>118.25412742644525</v>
          </cell>
          <cell r="V169">
            <v>118.26050158995892</v>
          </cell>
          <cell r="W169">
            <v>118.25231618455314</v>
          </cell>
          <cell r="X169">
            <v>118.24839726563391</v>
          </cell>
          <cell r="Y169">
            <v>118.24839726563391</v>
          </cell>
          <cell r="Z169">
            <v>118.2511994052735</v>
          </cell>
          <cell r="AA169">
            <v>118.24702554581535</v>
          </cell>
        </row>
        <row r="170">
          <cell r="B170" t="str">
            <v>Somatoria com Projeto Original</v>
          </cell>
          <cell r="F170">
            <v>-934.65049856871076</v>
          </cell>
          <cell r="G170">
            <v>0.18546570303586915</v>
          </cell>
          <cell r="H170">
            <v>-36347.961760615988</v>
          </cell>
          <cell r="I170">
            <v>-5585.5403999999999</v>
          </cell>
          <cell r="J170">
            <v>-30191.959935000006</v>
          </cell>
          <cell r="K170">
            <v>-24719.396564999988</v>
          </cell>
          <cell r="L170">
            <v>-11320.944255</v>
          </cell>
          <cell r="M170">
            <v>7227.1481750000048</v>
          </cell>
          <cell r="N170">
            <v>22764.321090751262</v>
          </cell>
          <cell r="O170">
            <v>31708.260052205304</v>
          </cell>
          <cell r="P170">
            <v>34942.032426020363</v>
          </cell>
          <cell r="Q170">
            <v>21573.364969035636</v>
          </cell>
          <cell r="R170">
            <v>39951.09697677951</v>
          </cell>
          <cell r="S170">
            <v>46655.488322418838</v>
          </cell>
          <cell r="T170">
            <v>49799.929153116565</v>
          </cell>
          <cell r="U170">
            <v>53314.489712426439</v>
          </cell>
          <cell r="V170">
            <v>54305.298431589959</v>
          </cell>
          <cell r="W170">
            <v>53545.003851184541</v>
          </cell>
          <cell r="X170">
            <v>55244.008997265628</v>
          </cell>
          <cell r="Y170">
            <v>58806.762422265623</v>
          </cell>
          <cell r="Z170">
            <v>63202.967489405266</v>
          </cell>
          <cell r="AA170">
            <v>69815.070625545806</v>
          </cell>
        </row>
        <row r="171">
          <cell r="B171" t="str">
            <v>Desconto Antec. SP-340 - Ônus Fixo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811.35713150764991</v>
          </cell>
          <cell r="P172">
            <v>1390.8979397273997</v>
          </cell>
          <cell r="Q172">
            <v>811.35713150764991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 t="str">
            <v>Somatoria com Projeto Original</v>
          </cell>
          <cell r="F173">
            <v>648.58147454830078</v>
          </cell>
          <cell r="G173">
            <v>0.18832422896592715</v>
          </cell>
          <cell r="H173">
            <v>-36347.961760615988</v>
          </cell>
          <cell r="I173">
            <v>-5585.5403999999999</v>
          </cell>
          <cell r="J173">
            <v>-30191.959935000006</v>
          </cell>
          <cell r="K173">
            <v>-24719.396564999988</v>
          </cell>
          <cell r="L173">
            <v>-11320.944255</v>
          </cell>
          <cell r="M173">
            <v>7227.1481750000048</v>
          </cell>
          <cell r="N173">
            <v>26234.365624999991</v>
          </cell>
          <cell r="O173">
            <v>30118.254371507657</v>
          </cell>
          <cell r="P173">
            <v>38197.927654727398</v>
          </cell>
          <cell r="Q173">
            <v>22761.567511507659</v>
          </cell>
          <cell r="R173">
            <v>40564.205499999996</v>
          </cell>
          <cell r="S173">
            <v>46761.231954999988</v>
          </cell>
          <cell r="T173">
            <v>49560.351080000008</v>
          </cell>
          <cell r="U173">
            <v>53196.235584999995</v>
          </cell>
          <cell r="V173">
            <v>54187.037929999999</v>
          </cell>
          <cell r="W173">
            <v>53426.751534999989</v>
          </cell>
          <cell r="X173">
            <v>55125.760599999994</v>
          </cell>
          <cell r="Y173">
            <v>58688.514024999989</v>
          </cell>
          <cell r="Z173">
            <v>63084.716289999989</v>
          </cell>
          <cell r="AA173">
            <v>69696.823599999989</v>
          </cell>
        </row>
        <row r="174">
          <cell r="B174" t="str">
            <v>6º Adequação de Investimentos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655.34113076923074</v>
          </cell>
          <cell r="P175">
            <v>-1019.4051692307693</v>
          </cell>
          <cell r="Q175">
            <v>-336.25676923076986</v>
          </cell>
          <cell r="R175">
            <v>22.023230769230793</v>
          </cell>
          <cell r="S175">
            <v>22.023230769230793</v>
          </cell>
          <cell r="T175">
            <v>22.023230769230793</v>
          </cell>
          <cell r="U175">
            <v>22.023230769230793</v>
          </cell>
          <cell r="V175">
            <v>22.023230769230793</v>
          </cell>
          <cell r="W175">
            <v>22.023230769230793</v>
          </cell>
          <cell r="X175">
            <v>22.023230769230793</v>
          </cell>
          <cell r="Y175">
            <v>22.023230769230793</v>
          </cell>
          <cell r="Z175">
            <v>22.023230769230793</v>
          </cell>
          <cell r="AA175">
            <v>22.023230769230793</v>
          </cell>
        </row>
        <row r="176">
          <cell r="B176" t="str">
            <v>Somatoria com Projeto Original</v>
          </cell>
          <cell r="F176">
            <v>-94.66807578594694</v>
          </cell>
          <cell r="G176">
            <v>0.18698144984267806</v>
          </cell>
          <cell r="H176">
            <v>-36347.961760615988</v>
          </cell>
          <cell r="I176">
            <v>-5585.5403999999999</v>
          </cell>
          <cell r="J176">
            <v>-30191.959935000006</v>
          </cell>
          <cell r="K176">
            <v>-24719.396564999988</v>
          </cell>
          <cell r="L176">
            <v>-11320.944255</v>
          </cell>
          <cell r="M176">
            <v>7227.1481750000048</v>
          </cell>
          <cell r="N176">
            <v>26234.365624999991</v>
          </cell>
          <cell r="O176">
            <v>29962.238370769235</v>
          </cell>
          <cell r="P176">
            <v>35787.624545769228</v>
          </cell>
          <cell r="Q176">
            <v>21613.953610769237</v>
          </cell>
          <cell r="R176">
            <v>40586.228730769224</v>
          </cell>
          <cell r="S176">
            <v>46783.255185769216</v>
          </cell>
          <cell r="T176">
            <v>49582.374310769235</v>
          </cell>
          <cell r="U176">
            <v>53218.258815769223</v>
          </cell>
          <cell r="V176">
            <v>54209.061160769226</v>
          </cell>
          <cell r="W176">
            <v>53448.774765769216</v>
          </cell>
          <cell r="X176">
            <v>55147.783830769222</v>
          </cell>
          <cell r="Y176">
            <v>58710.537255769217</v>
          </cell>
          <cell r="Z176">
            <v>63106.739520769217</v>
          </cell>
          <cell r="AA176">
            <v>69718.846830769224</v>
          </cell>
        </row>
        <row r="177">
          <cell r="B177" t="str">
            <v>7º Adequação de Investimentos</v>
          </cell>
        </row>
        <row r="178">
          <cell r="B178" t="str">
            <v>Fluxo de Caixa do Fator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-97.438140000000047</v>
          </cell>
          <cell r="N178">
            <v>-64.566561428571589</v>
          </cell>
          <cell r="O178">
            <v>270.77008472527461</v>
          </cell>
          <cell r="P178">
            <v>1696.1771347252748</v>
          </cell>
          <cell r="Q178">
            <v>-4091.6214652747253</v>
          </cell>
          <cell r="R178">
            <v>-1915.5345252747252</v>
          </cell>
          <cell r="S178">
            <v>-5399.601991941392</v>
          </cell>
          <cell r="T178">
            <v>-19.983479441392035</v>
          </cell>
          <cell r="U178">
            <v>-1.6651794413920697</v>
          </cell>
          <cell r="V178">
            <v>386.90482055860792</v>
          </cell>
          <cell r="W178">
            <v>386.90482055860792</v>
          </cell>
          <cell r="X178">
            <v>386.90482055860792</v>
          </cell>
          <cell r="Y178">
            <v>386.89592055860777</v>
          </cell>
          <cell r="Z178">
            <v>386.90592055860799</v>
          </cell>
          <cell r="AA178">
            <v>386.90592055860799</v>
          </cell>
        </row>
        <row r="179">
          <cell r="B179" t="str">
            <v>Somatoria com Projeto Original</v>
          </cell>
          <cell r="F179">
            <v>-1220.6388098121997</v>
          </cell>
          <cell r="G179">
            <v>0.18493538238564791</v>
          </cell>
          <cell r="H179">
            <v>-36347.961760615988</v>
          </cell>
          <cell r="I179">
            <v>-5585.5403999999999</v>
          </cell>
          <cell r="J179">
            <v>-30191.959935000006</v>
          </cell>
          <cell r="K179">
            <v>-24719.396564999988</v>
          </cell>
          <cell r="L179">
            <v>-11320.944255</v>
          </cell>
          <cell r="M179">
            <v>7129.7100350000046</v>
          </cell>
          <cell r="N179">
            <v>26169.79906357142</v>
          </cell>
          <cell r="O179">
            <v>29577.66732472528</v>
          </cell>
          <cell r="P179">
            <v>38503.206849725269</v>
          </cell>
          <cell r="Q179">
            <v>17858.588914725282</v>
          </cell>
          <cell r="R179">
            <v>38648.670974725268</v>
          </cell>
          <cell r="S179">
            <v>41361.6299630586</v>
          </cell>
          <cell r="T179">
            <v>49540.367600558617</v>
          </cell>
          <cell r="U179">
            <v>53194.570405558603</v>
          </cell>
          <cell r="V179">
            <v>54573.942750558606</v>
          </cell>
          <cell r="W179">
            <v>53813.656355558596</v>
          </cell>
          <cell r="X179">
            <v>55512.665420558602</v>
          </cell>
          <cell r="Y179">
            <v>59075.409945558597</v>
          </cell>
          <cell r="Z179">
            <v>63471.622210558598</v>
          </cell>
          <cell r="AA179">
            <v>70083.729520558598</v>
          </cell>
        </row>
        <row r="180">
          <cell r="B180" t="str">
            <v>Desconto do Ônus Fixo</v>
          </cell>
        </row>
        <row r="181">
          <cell r="B181" t="str">
            <v>Fluxo de Caixa do Fator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1019.4753499999999</v>
          </cell>
          <cell r="R181">
            <v>3077.1894000000002</v>
          </cell>
          <cell r="S181">
            <v>3077.1894000000002</v>
          </cell>
          <cell r="T181">
            <v>3077.1894000000002</v>
          </cell>
          <cell r="U181">
            <v>3077.1894000000002</v>
          </cell>
          <cell r="V181">
            <v>3077.1894000000002</v>
          </cell>
          <cell r="W181">
            <v>3077.1894000000002</v>
          </cell>
          <cell r="X181">
            <v>3077.1894000000002</v>
          </cell>
          <cell r="Y181">
            <v>3077.1894000000002</v>
          </cell>
          <cell r="Z181">
            <v>3077.1894000000002</v>
          </cell>
          <cell r="AA181">
            <v>3077.1894000000002</v>
          </cell>
        </row>
        <row r="182">
          <cell r="B182" t="str">
            <v>Somatoria com Projeto Original</v>
          </cell>
          <cell r="F182">
            <v>2608.7483278709774</v>
          </cell>
          <cell r="G182">
            <v>0.19176683911033335</v>
          </cell>
          <cell r="H182">
            <v>-36347.961760615988</v>
          </cell>
          <cell r="I182">
            <v>-5585.5403999999999</v>
          </cell>
          <cell r="J182">
            <v>-30191.959935000006</v>
          </cell>
          <cell r="K182">
            <v>-24719.396564999988</v>
          </cell>
          <cell r="L182">
            <v>-11320.944255</v>
          </cell>
          <cell r="M182">
            <v>7227.1481750000048</v>
          </cell>
          <cell r="N182">
            <v>26234.365624999991</v>
          </cell>
          <cell r="O182">
            <v>29306.897240000006</v>
          </cell>
          <cell r="P182">
            <v>36807.029714999997</v>
          </cell>
          <cell r="Q182">
            <v>22969.685730000008</v>
          </cell>
          <cell r="R182">
            <v>43641.394899999999</v>
          </cell>
          <cell r="S182">
            <v>49838.421354999991</v>
          </cell>
          <cell r="T182">
            <v>52637.540480000011</v>
          </cell>
          <cell r="U182">
            <v>56273.424984999998</v>
          </cell>
          <cell r="V182">
            <v>57264.227330000002</v>
          </cell>
          <cell r="W182">
            <v>56503.940934999991</v>
          </cell>
          <cell r="X182">
            <v>58202.95</v>
          </cell>
          <cell r="Y182">
            <v>61765.703424999992</v>
          </cell>
          <cell r="Z182">
            <v>66161.905689999985</v>
          </cell>
          <cell r="AA182">
            <v>72774.012999999992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16900.045556894096</v>
          </cell>
          <cell r="I184">
            <v>-16453.601862387037</v>
          </cell>
          <cell r="J184">
            <v>3404.3374123546291</v>
          </cell>
          <cell r="K184">
            <v>3111.5236441516236</v>
          </cell>
          <cell r="L184">
            <v>21811.668302874423</v>
          </cell>
          <cell r="M184">
            <v>4309.6508781755438</v>
          </cell>
          <cell r="N184">
            <v>-14276.985166551245</v>
          </cell>
          <cell r="O184">
            <v>-14570.911110262856</v>
          </cell>
          <cell r="P184">
            <v>-17236.505423458973</v>
          </cell>
          <cell r="Q184">
            <v>-18149.2147099951</v>
          </cell>
          <cell r="R184">
            <v>-14130.447629078291</v>
          </cell>
          <cell r="S184">
            <v>-14065.393111725494</v>
          </cell>
          <cell r="T184">
            <v>-10312.6107749328</v>
          </cell>
          <cell r="U184">
            <v>-6070.0110344828381</v>
          </cell>
          <cell r="V184">
            <v>-3471.8820645441319</v>
          </cell>
          <cell r="W184">
            <v>720.42085693998479</v>
          </cell>
          <cell r="X184">
            <v>871.08646543630539</v>
          </cell>
          <cell r="Y184">
            <v>593.62510140421227</v>
          </cell>
          <cell r="Z184">
            <v>-475.09142948473982</v>
          </cell>
          <cell r="AA184">
            <v>-6440.3269214780148</v>
          </cell>
        </row>
        <row r="185">
          <cell r="B185" t="str">
            <v>Somatoria com Projeto Original</v>
          </cell>
          <cell r="F185">
            <v>-3947.251206635683</v>
          </cell>
          <cell r="G185">
            <v>0.17863707739599149</v>
          </cell>
          <cell r="H185">
            <v>-19447.916203721892</v>
          </cell>
          <cell r="I185">
            <v>-22039.142262387038</v>
          </cell>
          <cell r="J185">
            <v>-26787.622522645375</v>
          </cell>
          <cell r="K185">
            <v>-21607.872920848364</v>
          </cell>
          <cell r="L185">
            <v>10490.724047874422</v>
          </cell>
          <cell r="M185">
            <v>11536.799053175549</v>
          </cell>
          <cell r="N185">
            <v>11957.380458448746</v>
          </cell>
          <cell r="O185">
            <v>14735.98612973715</v>
          </cell>
          <cell r="P185">
            <v>19570.524291541024</v>
          </cell>
          <cell r="Q185">
            <v>3800.9956700049079</v>
          </cell>
          <cell r="R185">
            <v>26433.757870921705</v>
          </cell>
          <cell r="S185">
            <v>32695.838843274494</v>
          </cell>
          <cell r="T185">
            <v>39247.740305067207</v>
          </cell>
          <cell r="U185">
            <v>47126.22455051716</v>
          </cell>
          <cell r="V185">
            <v>50715.155865455868</v>
          </cell>
          <cell r="W185">
            <v>54147.172391939974</v>
          </cell>
          <cell r="X185">
            <v>55996.847065436297</v>
          </cell>
          <cell r="Y185">
            <v>59282.139126404203</v>
          </cell>
          <cell r="Z185">
            <v>62609.62486051525</v>
          </cell>
          <cell r="AA185">
            <v>63256.496678521973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45225.590166399845</v>
          </cell>
          <cell r="H191">
            <v>65191.528684683908</v>
          </cell>
          <cell r="I191">
            <v>68157.425197073477</v>
          </cell>
          <cell r="J191">
            <v>71177.810929603162</v>
          </cell>
          <cell r="K191">
            <v>78341.458236826322</v>
          </cell>
          <cell r="L191">
            <v>77806.692738306912</v>
          </cell>
          <cell r="M191">
            <v>85891.863778649742</v>
          </cell>
          <cell r="N191">
            <v>98407.794618329179</v>
          </cell>
          <cell r="O191">
            <v>102424.55413390552</v>
          </cell>
          <cell r="P191">
            <v>105923.81972479667</v>
          </cell>
          <cell r="Q191">
            <v>109449.79188343475</v>
          </cell>
          <cell r="R191">
            <v>112903.54484083348</v>
          </cell>
          <cell r="S191">
            <v>116348.18537449437</v>
          </cell>
          <cell r="T191">
            <v>119784.44945203738</v>
          </cell>
          <cell r="U191">
            <v>123192.10959128066</v>
          </cell>
          <cell r="V191">
            <v>126574.10344612873</v>
          </cell>
          <cell r="W191">
            <v>129913.27057359819</v>
          </cell>
          <cell r="X191">
            <v>133198.22003295869</v>
          </cell>
          <cell r="Y191">
            <v>136426.24482006804</v>
          </cell>
          <cell r="Z191">
            <v>139586.84809754303</v>
          </cell>
          <cell r="AA191">
            <v>2045925.306320952</v>
          </cell>
        </row>
        <row r="192">
          <cell r="B192" t="str">
            <v>1.1 - Operacionais    (1.1.1 + 1.1.2)</v>
          </cell>
          <cell r="G192">
            <v>45225.590166399845</v>
          </cell>
          <cell r="H192">
            <v>65191.528684683908</v>
          </cell>
          <cell r="I192">
            <v>68157.425197073477</v>
          </cell>
          <cell r="J192">
            <v>71177.810929603162</v>
          </cell>
          <cell r="K192">
            <v>78341.458236826322</v>
          </cell>
          <cell r="L192">
            <v>77806.692738306912</v>
          </cell>
          <cell r="M192">
            <v>85891.863778649742</v>
          </cell>
          <cell r="N192">
            <v>98407.794618329179</v>
          </cell>
          <cell r="O192">
            <v>102424.55413390552</v>
          </cell>
          <cell r="P192">
            <v>105923.81972479667</v>
          </cell>
          <cell r="Q192">
            <v>109449.79188343475</v>
          </cell>
          <cell r="R192">
            <v>112903.54484083348</v>
          </cell>
          <cell r="S192">
            <v>116348.18537449437</v>
          </cell>
          <cell r="T192">
            <v>119784.44945203738</v>
          </cell>
          <cell r="U192">
            <v>123192.10959128066</v>
          </cell>
          <cell r="V192">
            <v>126574.10344612873</v>
          </cell>
          <cell r="W192">
            <v>129913.27057359819</v>
          </cell>
          <cell r="X192">
            <v>133198.22003295869</v>
          </cell>
          <cell r="Y192">
            <v>136426.24482006804</v>
          </cell>
          <cell r="Z192">
            <v>139586.84809754303</v>
          </cell>
          <cell r="AA192">
            <v>2045925.306320952</v>
          </cell>
        </row>
        <row r="193">
          <cell r="B193" t="str">
            <v>1.1.1 - Receitas de  Pedágios    (Transp. Qd.2.1.1.2)</v>
          </cell>
          <cell r="G193">
            <v>45106.588082191774</v>
          </cell>
          <cell r="H193">
            <v>65023.528335370058</v>
          </cell>
          <cell r="I193">
            <v>67981.420470797922</v>
          </cell>
          <cell r="J193">
            <v>70993.83225887295</v>
          </cell>
          <cell r="K193">
            <v>78137.455731207097</v>
          </cell>
          <cell r="L193">
            <v>77594.692763306026</v>
          </cell>
          <cell r="M193">
            <v>84572.914255846626</v>
          </cell>
          <cell r="N193">
            <v>93797.999739954568</v>
          </cell>
          <cell r="O193">
            <v>97806.738500326392</v>
          </cell>
          <cell r="P193">
            <v>100307.78280284526</v>
          </cell>
          <cell r="Q193">
            <v>102457.06539173654</v>
          </cell>
          <cell r="R193">
            <v>105901.82062207442</v>
          </cell>
          <cell r="S193">
            <v>109337.44496931664</v>
          </cell>
          <cell r="T193">
            <v>112764.72106258676</v>
          </cell>
          <cell r="U193">
            <v>116163.3810768913</v>
          </cell>
          <cell r="V193">
            <v>119536.36500167643</v>
          </cell>
          <cell r="W193">
            <v>122866.54286028015</v>
          </cell>
          <cell r="X193">
            <v>126143.50648625659</v>
          </cell>
          <cell r="Y193">
            <v>129363.51765335015</v>
          </cell>
          <cell r="Z193">
            <v>132515.12673625132</v>
          </cell>
          <cell r="AA193">
            <v>1958372.4448011389</v>
          </cell>
        </row>
        <row r="194">
          <cell r="B194" t="str">
            <v>1.1.2 - Outras Receitas Operacionais    (calculado 2.1.2.)</v>
          </cell>
          <cell r="G194">
            <v>119.00208420806717</v>
          </cell>
          <cell r="H194">
            <v>168.00034931384781</v>
          </cell>
          <cell r="I194">
            <v>176.00472627555732</v>
          </cell>
          <cell r="J194">
            <v>183.97867073021396</v>
          </cell>
          <cell r="K194">
            <v>204.00250561921959</v>
          </cell>
          <cell r="L194">
            <v>211.9999750008844</v>
          </cell>
          <cell r="M194">
            <v>1318.949522803114</v>
          </cell>
          <cell r="N194">
            <v>4609.7948783746151</v>
          </cell>
          <cell r="O194">
            <v>4617.8156335791246</v>
          </cell>
          <cell r="P194">
            <v>5616.0369219514068</v>
          </cell>
          <cell r="Q194">
            <v>6992.7264916982058</v>
          </cell>
          <cell r="R194">
            <v>7001.7242187590637</v>
          </cell>
          <cell r="S194">
            <v>7010.7404051777285</v>
          </cell>
          <cell r="T194">
            <v>7019.7283894506318</v>
          </cell>
          <cell r="U194">
            <v>7028.7285143893732</v>
          </cell>
          <cell r="V194">
            <v>7037.7384444523013</v>
          </cell>
          <cell r="W194">
            <v>7046.7277133180378</v>
          </cell>
          <cell r="X194">
            <v>7054.713546702098</v>
          </cell>
          <cell r="Y194">
            <v>7062.7271667178757</v>
          </cell>
          <cell r="Z194">
            <v>7071.721361291713</v>
          </cell>
          <cell r="AA194">
            <v>87552.861519813072</v>
          </cell>
        </row>
        <row r="195">
          <cell r="B195" t="str">
            <v>2 -  DEDUÇÕES DA RECEITA    (2.1)</v>
          </cell>
          <cell r="G195">
            <v>1273.9479686304855</v>
          </cell>
          <cell r="H195">
            <v>2478.7046864174235</v>
          </cell>
          <cell r="I195">
            <v>3685.6856023138653</v>
          </cell>
          <cell r="J195">
            <v>6210.1200595145401</v>
          </cell>
          <cell r="K195">
            <v>6883.5197101766971</v>
          </cell>
          <cell r="L195">
            <v>7473.4231479569289</v>
          </cell>
          <cell r="M195">
            <v>8107.0096303780147</v>
          </cell>
          <cell r="N195">
            <v>8233.7810137399756</v>
          </cell>
          <cell r="O195">
            <v>8555.7769181981021</v>
          </cell>
          <cell r="P195">
            <v>8827.9992219952692</v>
          </cell>
          <cell r="Q195">
            <v>9129.0490619242028</v>
          </cell>
          <cell r="R195">
            <v>9427.3758489114971</v>
          </cell>
          <cell r="S195">
            <v>9724.6952276276152</v>
          </cell>
          <cell r="T195">
            <v>10021.625921802113</v>
          </cell>
          <cell r="U195">
            <v>10315.936972966743</v>
          </cell>
          <cell r="V195">
            <v>10607.900242648426</v>
          </cell>
          <cell r="W195">
            <v>10896.428041122859</v>
          </cell>
          <cell r="X195">
            <v>11180.369314107544</v>
          </cell>
          <cell r="Y195">
            <v>11472.473588494573</v>
          </cell>
          <cell r="Z195">
            <v>11793.667806559963</v>
          </cell>
          <cell r="AA195">
            <v>166299.48998548681</v>
          </cell>
        </row>
        <row r="196">
          <cell r="B196" t="str">
            <v>2.1 - Tributos sobre Faturamento    (2.1.1+ .... + 2.1.4)</v>
          </cell>
          <cell r="G196">
            <v>1273.9479686304855</v>
          </cell>
          <cell r="H196">
            <v>2478.7046864174235</v>
          </cell>
          <cell r="I196">
            <v>3685.6856023138653</v>
          </cell>
          <cell r="J196">
            <v>6210.1200595145401</v>
          </cell>
          <cell r="K196">
            <v>6883.5197101766971</v>
          </cell>
          <cell r="L196">
            <v>7473.4231479569289</v>
          </cell>
          <cell r="M196">
            <v>8107.0096303780147</v>
          </cell>
          <cell r="N196">
            <v>8233.7810137399756</v>
          </cell>
          <cell r="O196">
            <v>8555.7769181981021</v>
          </cell>
          <cell r="P196">
            <v>8827.9992219952692</v>
          </cell>
          <cell r="Q196">
            <v>9129.0490619242028</v>
          </cell>
          <cell r="R196">
            <v>9427.3758489114971</v>
          </cell>
          <cell r="S196">
            <v>9724.6952276276152</v>
          </cell>
          <cell r="T196">
            <v>10021.625921802113</v>
          </cell>
          <cell r="U196">
            <v>10315.936972966743</v>
          </cell>
          <cell r="V196">
            <v>10607.900242648426</v>
          </cell>
          <cell r="W196">
            <v>10896.428041122859</v>
          </cell>
          <cell r="X196">
            <v>11180.369314107544</v>
          </cell>
          <cell r="Y196">
            <v>11472.473588494573</v>
          </cell>
          <cell r="Z196">
            <v>11793.667806559963</v>
          </cell>
          <cell r="AA196">
            <v>166299.48998548681</v>
          </cell>
        </row>
        <row r="197">
          <cell r="B197" t="str">
            <v>2.1.1 - I.S.S    (transp. Qd  1.3.)</v>
          </cell>
          <cell r="G197">
            <v>9.5233750570059783E-2</v>
          </cell>
          <cell r="H197">
            <v>94.474307919599596</v>
          </cell>
          <cell r="I197">
            <v>1125.4885098834388</v>
          </cell>
          <cell r="J197">
            <v>3549.7273672913261</v>
          </cell>
          <cell r="K197">
            <v>3906.864135541527</v>
          </cell>
          <cell r="L197">
            <v>3879.7157857243733</v>
          </cell>
          <cell r="M197">
            <v>4228.6556294452803</v>
          </cell>
          <cell r="N197">
            <v>4625.0995939547065</v>
          </cell>
          <cell r="O197">
            <v>4779.0852736463421</v>
          </cell>
          <cell r="P197">
            <v>4950.5247700362233</v>
          </cell>
          <cell r="Q197">
            <v>5122.8674032018862</v>
          </cell>
          <cell r="R197">
            <v>5295.1230845147338</v>
          </cell>
          <cell r="S197">
            <v>5466.7780456164164</v>
          </cell>
          <cell r="T197">
            <v>5638.2368808033243</v>
          </cell>
          <cell r="U197">
            <v>5808.1688381349613</v>
          </cell>
          <cell r="V197">
            <v>5976.7291314153181</v>
          </cell>
          <cell r="W197">
            <v>6143.3343224257733</v>
          </cell>
          <cell r="X197">
            <v>6307.3180984776391</v>
          </cell>
          <cell r="Y197">
            <v>6468.1888893353362</v>
          </cell>
          <cell r="Z197">
            <v>6625.8280497186261</v>
          </cell>
          <cell r="AA197">
            <v>89992.303350837392</v>
          </cell>
        </row>
        <row r="198">
          <cell r="B198" t="str">
            <v>2.1.2 - Cofins    (transp. Qd 1.3.)</v>
          </cell>
          <cell r="G198">
            <v>979.88639879831646</v>
          </cell>
          <cell r="H198">
            <v>1959.6411570473786</v>
          </cell>
          <cell r="I198">
            <v>2104.2682086494488</v>
          </cell>
          <cell r="J198">
            <v>2186.6393411807931</v>
          </cell>
          <cell r="K198">
            <v>2356.7649071632495</v>
          </cell>
          <cell r="L198">
            <v>2757.6582645631152</v>
          </cell>
          <cell r="M198">
            <v>3220.5924446830436</v>
          </cell>
          <cell r="N198">
            <v>2966.0474497661294</v>
          </cell>
          <cell r="O198">
            <v>3104.1232276813744</v>
          </cell>
          <cell r="P198">
            <v>3186.9650887478683</v>
          </cell>
          <cell r="Q198">
            <v>3292.7534764799916</v>
          </cell>
          <cell r="R198">
            <v>3396.3751879313459</v>
          </cell>
          <cell r="S198">
            <v>3499.649442076985</v>
          </cell>
          <cell r="T198">
            <v>3602.7855845605468</v>
          </cell>
          <cell r="U198">
            <v>3705.0148874884585</v>
          </cell>
          <cell r="V198">
            <v>3806.4349038332707</v>
          </cell>
          <cell r="W198">
            <v>3906.6529249686969</v>
          </cell>
          <cell r="X198">
            <v>4005.2582504156717</v>
          </cell>
          <cell r="Y198">
            <v>4113.1116578287947</v>
          </cell>
          <cell r="Z198">
            <v>4247.5446142073069</v>
          </cell>
          <cell r="AA198">
            <v>62398.167418071782</v>
          </cell>
        </row>
        <row r="199">
          <cell r="B199" t="str">
            <v>2.1.3 - Pis / Pasep    (transp. Qd 1.3.)</v>
          </cell>
          <cell r="G199">
            <v>293.96633608159897</v>
          </cell>
          <cell r="H199">
            <v>424.58922145044545</v>
          </cell>
          <cell r="I199">
            <v>455.92888378097757</v>
          </cell>
          <cell r="J199">
            <v>473.75335104242055</v>
          </cell>
          <cell r="K199">
            <v>619.89066747192032</v>
          </cell>
          <cell r="L199">
            <v>836.0490976694407</v>
          </cell>
          <cell r="M199">
            <v>657.76155624969124</v>
          </cell>
          <cell r="N199">
            <v>642.6339700191395</v>
          </cell>
          <cell r="O199">
            <v>672.56841687038582</v>
          </cell>
          <cell r="P199">
            <v>690.50936321117808</v>
          </cell>
          <cell r="Q199">
            <v>713.42818224232576</v>
          </cell>
          <cell r="R199">
            <v>735.87757646541775</v>
          </cell>
          <cell r="S199">
            <v>758.26773993421341</v>
          </cell>
          <cell r="T199">
            <v>780.60345643824292</v>
          </cell>
          <cell r="U199">
            <v>802.75324734332446</v>
          </cell>
          <cell r="V199">
            <v>824.73620739983687</v>
          </cell>
          <cell r="W199">
            <v>846.44079372838814</v>
          </cell>
          <cell r="X199">
            <v>867.79296521423134</v>
          </cell>
          <cell r="Y199">
            <v>891.1730413304424</v>
          </cell>
          <cell r="Z199">
            <v>920.29514263403007</v>
          </cell>
          <cell r="AA199">
            <v>13909.019216577652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43951.642197769361</v>
          </cell>
          <cell r="H201">
            <v>62712.823998266482</v>
          </cell>
          <cell r="I201">
            <v>64471.739594759609</v>
          </cell>
          <cell r="J201">
            <v>64967.69087008862</v>
          </cell>
          <cell r="K201">
            <v>71457.938526649625</v>
          </cell>
          <cell r="L201">
            <v>70333.269590349984</v>
          </cell>
          <cell r="M201">
            <v>77784.854148271726</v>
          </cell>
          <cell r="N201">
            <v>90174.0136045892</v>
          </cell>
          <cell r="O201">
            <v>93868.777215707421</v>
          </cell>
          <cell r="P201">
            <v>97095.820502801405</v>
          </cell>
          <cell r="Q201">
            <v>100320.74282151055</v>
          </cell>
          <cell r="R201">
            <v>103476.16899192198</v>
          </cell>
          <cell r="S201">
            <v>106623.49014686675</v>
          </cell>
          <cell r="T201">
            <v>109762.82353023527</v>
          </cell>
          <cell r="U201">
            <v>112876.17261831393</v>
          </cell>
          <cell r="V201">
            <v>115966.20320348031</v>
          </cell>
          <cell r="W201">
            <v>119016.84253247533</v>
          </cell>
          <cell r="X201">
            <v>122017.85071885114</v>
          </cell>
          <cell r="Y201">
            <v>124953.77123157347</v>
          </cell>
          <cell r="Z201">
            <v>127793.18029098306</v>
          </cell>
          <cell r="AA201">
            <v>1879625.8163354653</v>
          </cell>
        </row>
        <row r="202">
          <cell r="B202" t="str">
            <v>4 -  DESPESAS    (4.1)</v>
          </cell>
          <cell r="G202">
            <v>34282.39671824508</v>
          </cell>
          <cell r="H202">
            <v>40926.131563571231</v>
          </cell>
          <cell r="I202">
            <v>44920.068535952618</v>
          </cell>
          <cell r="J202">
            <v>48335.226602177216</v>
          </cell>
          <cell r="K202">
            <v>51724.087007701964</v>
          </cell>
          <cell r="L202">
            <v>52929.73732818896</v>
          </cell>
          <cell r="M202">
            <v>55235.798172900846</v>
          </cell>
          <cell r="N202">
            <v>60831.545035139119</v>
          </cell>
          <cell r="O202">
            <v>63533.89853329851</v>
          </cell>
          <cell r="P202">
            <v>66481.957424929657</v>
          </cell>
          <cell r="Q202">
            <v>66855.976807255327</v>
          </cell>
          <cell r="R202">
            <v>67079.534222289381</v>
          </cell>
          <cell r="S202">
            <v>68398.982600398303</v>
          </cell>
          <cell r="T202">
            <v>78935.287296417053</v>
          </cell>
          <cell r="U202">
            <v>62981.126712452082</v>
          </cell>
          <cell r="V202">
            <v>65466.103539704774</v>
          </cell>
          <cell r="W202">
            <v>67036.102538777559</v>
          </cell>
          <cell r="X202">
            <v>68769.72944049431</v>
          </cell>
          <cell r="Y202">
            <v>69860.108237685577</v>
          </cell>
          <cell r="Z202">
            <v>70790.199567520453</v>
          </cell>
          <cell r="AA202">
            <v>1205373.9978851003</v>
          </cell>
        </row>
        <row r="203">
          <cell r="B203" t="str">
            <v>4.1 - Operacionais    (4.1.1+ .... + 4.1.10)</v>
          </cell>
          <cell r="G203">
            <v>34282.39671824508</v>
          </cell>
          <cell r="H203">
            <v>40926.131563571231</v>
          </cell>
          <cell r="I203">
            <v>44920.068535952618</v>
          </cell>
          <cell r="J203">
            <v>48335.226602177216</v>
          </cell>
          <cell r="K203">
            <v>51724.087007701964</v>
          </cell>
          <cell r="L203">
            <v>52929.73732818896</v>
          </cell>
          <cell r="M203">
            <v>55235.798172900846</v>
          </cell>
          <cell r="N203">
            <v>60831.545035139119</v>
          </cell>
          <cell r="O203">
            <v>63533.89853329851</v>
          </cell>
          <cell r="P203">
            <v>66481.957424929657</v>
          </cell>
          <cell r="Q203">
            <v>66855.976807255327</v>
          </cell>
          <cell r="R203">
            <v>67079.534222289381</v>
          </cell>
          <cell r="S203">
            <v>68398.982600398303</v>
          </cell>
          <cell r="T203">
            <v>78935.287296417053</v>
          </cell>
          <cell r="U203">
            <v>62981.126712452082</v>
          </cell>
          <cell r="V203">
            <v>65466.103539704774</v>
          </cell>
          <cell r="W203">
            <v>67036.102538777559</v>
          </cell>
          <cell r="X203">
            <v>68769.72944049431</v>
          </cell>
          <cell r="Y203">
            <v>69860.108237685577</v>
          </cell>
          <cell r="Z203">
            <v>70790.199567520453</v>
          </cell>
          <cell r="AA203">
            <v>1205373.9978851003</v>
          </cell>
        </row>
        <row r="204">
          <cell r="B204" t="str">
            <v>4.1.1  -  Pessoal e Administradores    (Transp. Qd. 1.3.)</v>
          </cell>
          <cell r="G204">
            <v>9990</v>
          </cell>
          <cell r="H204">
            <v>19202</v>
          </cell>
          <cell r="I204">
            <v>19202</v>
          </cell>
          <cell r="J204">
            <v>19202</v>
          </cell>
          <cell r="K204">
            <v>19130.660100762907</v>
          </cell>
          <cell r="L204">
            <v>18864.07416150851</v>
          </cell>
          <cell r="M204">
            <v>19562.272160306587</v>
          </cell>
          <cell r="N204">
            <v>21257.895871673347</v>
          </cell>
          <cell r="O204">
            <v>21257.895871673347</v>
          </cell>
          <cell r="P204">
            <v>21257.895871673347</v>
          </cell>
          <cell r="Q204">
            <v>21257.895871673347</v>
          </cell>
          <cell r="R204">
            <v>21257.895871673347</v>
          </cell>
          <cell r="S204">
            <v>21257.895871673347</v>
          </cell>
          <cell r="T204">
            <v>21257.895871673347</v>
          </cell>
          <cell r="U204">
            <v>21257.895871673347</v>
          </cell>
          <cell r="V204">
            <v>21257.895871673347</v>
          </cell>
          <cell r="W204">
            <v>21256.91347014426</v>
          </cell>
          <cell r="X204">
            <v>21257.895871673347</v>
          </cell>
          <cell r="Y204">
            <v>21258.878273202434</v>
          </cell>
          <cell r="Z204">
            <v>21258.878273202434</v>
          </cell>
          <cell r="AA204">
            <v>401506.6351558608</v>
          </cell>
        </row>
        <row r="205">
          <cell r="B205" t="str">
            <v>4.1.2  -  Conservação de Rotina    (Transp. Qd. 1.3.)</v>
          </cell>
          <cell r="G205">
            <v>3346</v>
          </cell>
          <cell r="H205">
            <v>3150</v>
          </cell>
          <cell r="I205">
            <v>3150</v>
          </cell>
          <cell r="J205">
            <v>3150</v>
          </cell>
          <cell r="K205">
            <v>3129.8970448037585</v>
          </cell>
          <cell r="L205">
            <v>3006.1460437363903</v>
          </cell>
          <cell r="M205">
            <v>3134.1157392091836</v>
          </cell>
          <cell r="N205">
            <v>3525.9985143634544</v>
          </cell>
          <cell r="O205">
            <v>4838.4732271186431</v>
          </cell>
          <cell r="P205">
            <v>4838.3075671186498</v>
          </cell>
          <cell r="Q205">
            <v>4838.3072004519754</v>
          </cell>
          <cell r="R205">
            <v>3721.6537861072379</v>
          </cell>
          <cell r="S205">
            <v>3721.6066432501198</v>
          </cell>
          <cell r="T205">
            <v>3721.4955432501179</v>
          </cell>
          <cell r="U205">
            <v>3721.4968632501136</v>
          </cell>
          <cell r="V205">
            <v>5082.5730840754804</v>
          </cell>
          <cell r="W205">
            <v>5082.6819840754724</v>
          </cell>
          <cell r="X205">
            <v>5082.8486340754935</v>
          </cell>
          <cell r="Y205">
            <v>3969.5170529401776</v>
          </cell>
          <cell r="Z205">
            <v>3969.4575778208427</v>
          </cell>
          <cell r="AA205">
            <v>78180.576505647099</v>
          </cell>
        </row>
        <row r="206">
          <cell r="B206" t="str">
            <v>4.1.3  -  Consumo    (Transp. Qd. 1.3.)</v>
          </cell>
          <cell r="G206">
            <v>571</v>
          </cell>
          <cell r="H206">
            <v>1189</v>
          </cell>
          <cell r="I206">
            <v>1189</v>
          </cell>
          <cell r="J206">
            <v>1189</v>
          </cell>
          <cell r="K206">
            <v>1184.582588262009</v>
          </cell>
          <cell r="L206">
            <v>1168.0754180832007</v>
          </cell>
          <cell r="M206">
            <v>1221.1539637562776</v>
          </cell>
          <cell r="N206">
            <v>1350.0590032480359</v>
          </cell>
          <cell r="O206">
            <v>1350.0590032480359</v>
          </cell>
          <cell r="P206">
            <v>1350.0590032480359</v>
          </cell>
          <cell r="Q206">
            <v>1350.0590032480359</v>
          </cell>
          <cell r="R206">
            <v>1350.0590032480359</v>
          </cell>
          <cell r="S206">
            <v>1350.0590032480359</v>
          </cell>
          <cell r="T206">
            <v>1350.0590032480359</v>
          </cell>
          <cell r="U206">
            <v>1350.0590032480359</v>
          </cell>
          <cell r="V206">
            <v>1352.0238063062077</v>
          </cell>
          <cell r="W206">
            <v>1352.0238063062077</v>
          </cell>
          <cell r="X206">
            <v>1352.0238063062077</v>
          </cell>
          <cell r="Y206">
            <v>1352.0238063062077</v>
          </cell>
          <cell r="Z206">
            <v>1353.0062078352937</v>
          </cell>
          <cell r="AA206">
            <v>25273.385429145892</v>
          </cell>
        </row>
        <row r="207">
          <cell r="B207" t="str">
            <v>4.1.4  -  Transportes    (Transp. Qd. 1.3.)</v>
          </cell>
          <cell r="G207">
            <v>417</v>
          </cell>
          <cell r="H207">
            <v>1111</v>
          </cell>
          <cell r="I207">
            <v>1111</v>
          </cell>
          <cell r="J207">
            <v>1111</v>
          </cell>
          <cell r="K207">
            <v>1106.8723764163935</v>
          </cell>
          <cell r="L207">
            <v>1091.4480988144962</v>
          </cell>
          <cell r="M207">
            <v>1131.9907537590946</v>
          </cell>
          <cell r="N207">
            <v>1230.4514871959761</v>
          </cell>
          <cell r="O207">
            <v>1230.4514871959761</v>
          </cell>
          <cell r="P207">
            <v>1230.4514871959761</v>
          </cell>
          <cell r="Q207">
            <v>1230.4514871959761</v>
          </cell>
          <cell r="R207">
            <v>1230.4514871959761</v>
          </cell>
          <cell r="S207">
            <v>1230.4514871959761</v>
          </cell>
          <cell r="T207">
            <v>1230.4514871959761</v>
          </cell>
          <cell r="U207">
            <v>1231.4338887250619</v>
          </cell>
          <cell r="V207">
            <v>1231.4338887250619</v>
          </cell>
          <cell r="W207">
            <v>1231.4338887250619</v>
          </cell>
          <cell r="X207">
            <v>1231.4338887250619</v>
          </cell>
          <cell r="Y207">
            <v>1231.4338887250619</v>
          </cell>
          <cell r="Z207">
            <v>1231.4338887250619</v>
          </cell>
          <cell r="AA207">
            <v>23082.074971712198</v>
          </cell>
        </row>
        <row r="208">
          <cell r="B208" t="str">
            <v>4.1.5  -  Diversas    (Transp. Qd. 1.3.)</v>
          </cell>
          <cell r="G208">
            <v>178.40452068191715</v>
          </cell>
          <cell r="H208">
            <v>363.06917804059987</v>
          </cell>
          <cell r="I208">
            <v>381.00736624816597</v>
          </cell>
          <cell r="J208">
            <v>359.53180395132728</v>
          </cell>
          <cell r="K208">
            <v>364.17263145880213</v>
          </cell>
          <cell r="L208">
            <v>321.51536368231962</v>
          </cell>
          <cell r="M208">
            <v>286.43165500778235</v>
          </cell>
          <cell r="N208">
            <v>416.51506534289922</v>
          </cell>
          <cell r="O208">
            <v>417.87092927703861</v>
          </cell>
          <cell r="P208">
            <v>417.87092927703861</v>
          </cell>
          <cell r="Q208">
            <v>417.87092927703861</v>
          </cell>
          <cell r="R208">
            <v>417.87092927703861</v>
          </cell>
          <cell r="S208">
            <v>417.87092927703861</v>
          </cell>
          <cell r="T208">
            <v>417.87092927703861</v>
          </cell>
          <cell r="U208">
            <v>417.87092927703861</v>
          </cell>
          <cell r="V208">
            <v>417.87092927703861</v>
          </cell>
          <cell r="W208">
            <v>417.87092927703861</v>
          </cell>
          <cell r="X208">
            <v>417.87092927703861</v>
          </cell>
          <cell r="Y208">
            <v>417.87092927703861</v>
          </cell>
          <cell r="Z208">
            <v>417.87092927703861</v>
          </cell>
          <cell r="AA208">
            <v>7685.0987357382728</v>
          </cell>
        </row>
        <row r="209">
          <cell r="B209" t="str">
            <v>4.1.6  -  Depreciação/Amortização    (Transp. Qd. 1.3.)</v>
          </cell>
          <cell r="G209">
            <v>2458.2990173711678</v>
          </cell>
          <cell r="H209">
            <v>4195.5612783501074</v>
          </cell>
          <cell r="I209">
            <v>7690.9535947522427</v>
          </cell>
          <cell r="J209">
            <v>11108.565606097798</v>
          </cell>
          <cell r="K209">
            <v>14465.703496653307</v>
          </cell>
          <cell r="L209">
            <v>16602.889018342452</v>
          </cell>
          <cell r="M209">
            <v>17645.412630558734</v>
          </cell>
          <cell r="N209">
            <v>20112.454268010486</v>
          </cell>
          <cell r="O209">
            <v>21453.551883850592</v>
          </cell>
          <cell r="P209">
            <v>23989.938677528866</v>
          </cell>
          <cell r="Q209">
            <v>24519.969814322387</v>
          </cell>
          <cell r="R209">
            <v>25786.218188698651</v>
          </cell>
          <cell r="S209">
            <v>26983.256941811229</v>
          </cell>
          <cell r="T209">
            <v>37411.515032338895</v>
          </cell>
          <cell r="U209">
            <v>21303.331716872512</v>
          </cell>
          <cell r="V209">
            <v>22256.331837088728</v>
          </cell>
          <cell r="W209">
            <v>23688.331837088728</v>
          </cell>
          <cell r="X209">
            <v>25315.335170422059</v>
          </cell>
          <cell r="Y209">
            <v>27411.335752494135</v>
          </cell>
          <cell r="Z209">
            <v>28279.336973395035</v>
          </cell>
          <cell r="AA209">
            <v>402678.29273604811</v>
          </cell>
        </row>
        <row r="210">
          <cell r="B210" t="str">
            <v>4.1.7  -  Seguros    (transp. Qd 1.3.)</v>
          </cell>
          <cell r="G210">
            <v>1418.53</v>
          </cell>
          <cell r="H210">
            <v>1337.01</v>
          </cell>
          <cell r="I210">
            <v>1765.14</v>
          </cell>
          <cell r="J210">
            <v>1759.68</v>
          </cell>
          <cell r="K210">
            <v>1735.2</v>
          </cell>
          <cell r="L210">
            <v>1559.53</v>
          </cell>
          <cell r="M210">
            <v>1466.8663148473761</v>
          </cell>
          <cell r="N210">
            <v>1686.3879792459181</v>
          </cell>
          <cell r="O210">
            <v>1639.387556103746</v>
          </cell>
          <cell r="P210">
            <v>1965.6123042788611</v>
          </cell>
          <cell r="Q210">
            <v>1744.309686830409</v>
          </cell>
          <cell r="R210">
            <v>1735.3949224158885</v>
          </cell>
          <cell r="S210">
            <v>1771.3423349214295</v>
          </cell>
          <cell r="T210">
            <v>1792.6871880801395</v>
          </cell>
          <cell r="U210">
            <v>1858.1366421212497</v>
          </cell>
          <cell r="V210">
            <v>1941.9292741418885</v>
          </cell>
          <cell r="W210">
            <v>2000.0168157402813</v>
          </cell>
          <cell r="X210">
            <v>2027.5228873705466</v>
          </cell>
          <cell r="Y210">
            <v>2056.9417651758981</v>
          </cell>
          <cell r="Z210">
            <v>2041.9718068332193</v>
          </cell>
          <cell r="AA210">
            <v>35303.597478106851</v>
          </cell>
        </row>
        <row r="211">
          <cell r="B211" t="str">
            <v xml:space="preserve">4.1.8  -  Garantias  (transp. Qd 1.3.)  </v>
          </cell>
          <cell r="G211">
            <v>1175.8654751999998</v>
          </cell>
          <cell r="H211">
            <v>1129.73524664</v>
          </cell>
          <cell r="I211">
            <v>1093.2348190399998</v>
          </cell>
          <cell r="J211">
            <v>1027.1048642399999</v>
          </cell>
          <cell r="K211">
            <v>963.74502223999991</v>
          </cell>
          <cell r="L211">
            <v>909.16931143999989</v>
          </cell>
          <cell r="M211">
            <v>917.78904209631071</v>
          </cell>
          <cell r="N211">
            <v>1006.5390075091218</v>
          </cell>
          <cell r="O211">
            <v>980.46195081394865</v>
          </cell>
          <cell r="P211">
            <v>961.09699286498449</v>
          </cell>
          <cell r="Q211">
            <v>920.60905775311426</v>
          </cell>
          <cell r="R211">
            <v>899.87368844821117</v>
          </cell>
          <cell r="S211">
            <v>883.04382778629724</v>
          </cell>
          <cell r="T211">
            <v>866.76875779238276</v>
          </cell>
          <cell r="U211">
            <v>852.12850954628811</v>
          </cell>
          <cell r="V211">
            <v>835.81174503315594</v>
          </cell>
          <cell r="W211">
            <v>816.42169021256234</v>
          </cell>
          <cell r="X211">
            <v>795.84165165579157</v>
          </cell>
          <cell r="Y211">
            <v>776.30942496258967</v>
          </cell>
          <cell r="Z211">
            <v>757.62846750522317</v>
          </cell>
          <cell r="AA211">
            <v>18569.178552779984</v>
          </cell>
        </row>
        <row r="212">
          <cell r="B212" t="str">
            <v xml:space="preserve">4.1.9  -  Parc.Variável da Concessão   </v>
          </cell>
          <cell r="G212">
            <v>1356.7677049919953</v>
          </cell>
          <cell r="H212">
            <v>1955.7458605405172</v>
          </cell>
          <cell r="I212">
            <v>2044.7227559122041</v>
          </cell>
          <cell r="J212">
            <v>2135.3343278880948</v>
          </cell>
          <cell r="K212">
            <v>2350.2437471047892</v>
          </cell>
          <cell r="L212">
            <v>2334.200782149207</v>
          </cell>
          <cell r="M212">
            <v>2576.7559133594928</v>
          </cell>
          <cell r="N212">
            <v>2952.2338385498751</v>
          </cell>
          <cell r="O212">
            <v>3072.7366240171659</v>
          </cell>
          <cell r="P212">
            <v>3177.7145917438997</v>
          </cell>
          <cell r="Q212">
            <v>3283.4937565030423</v>
          </cell>
          <cell r="R212">
            <v>3387.106345225005</v>
          </cell>
          <cell r="S212">
            <v>3490.4455612348306</v>
          </cell>
          <cell r="T212">
            <v>3593.5334835611216</v>
          </cell>
          <cell r="U212">
            <v>3695.7632877384208</v>
          </cell>
          <cell r="V212">
            <v>3797.2231033838621</v>
          </cell>
          <cell r="W212">
            <v>3897.3981172079457</v>
          </cell>
          <cell r="X212">
            <v>3995.9466009887606</v>
          </cell>
          <cell r="Y212">
            <v>4092.7873446020412</v>
          </cell>
          <cell r="Z212">
            <v>4187.6054429262922</v>
          </cell>
          <cell r="AA212">
            <v>61377.759189628567</v>
          </cell>
        </row>
        <row r="213">
          <cell r="B213" t="str">
            <v xml:space="preserve">4.1.10 - Parcela Fixa da Concessão   </v>
          </cell>
          <cell r="G213">
            <v>13370.53</v>
          </cell>
          <cell r="H213">
            <v>7293.01</v>
          </cell>
          <cell r="I213">
            <v>7293.01</v>
          </cell>
          <cell r="J213">
            <v>7293.01</v>
          </cell>
          <cell r="K213">
            <v>7293.01</v>
          </cell>
          <cell r="L213">
            <v>7072.689130432389</v>
          </cell>
          <cell r="M213">
            <v>7293.01</v>
          </cell>
          <cell r="N213">
            <v>7293.01</v>
          </cell>
          <cell r="O213">
            <v>7293.01</v>
          </cell>
          <cell r="P213">
            <v>7293.01</v>
          </cell>
          <cell r="Q213">
            <v>7293.01</v>
          </cell>
          <cell r="R213">
            <v>7293.01</v>
          </cell>
          <cell r="S213">
            <v>7293.01</v>
          </cell>
          <cell r="T213">
            <v>7293.01</v>
          </cell>
          <cell r="U213">
            <v>7293.01</v>
          </cell>
          <cell r="V213">
            <v>7293.01</v>
          </cell>
          <cell r="W213">
            <v>7293.01</v>
          </cell>
          <cell r="X213">
            <v>7293.01</v>
          </cell>
          <cell r="Y213">
            <v>7293.01</v>
          </cell>
          <cell r="Z213">
            <v>7293.01</v>
          </cell>
          <cell r="AA213">
            <v>151717.39913043237</v>
          </cell>
        </row>
        <row r="214">
          <cell r="B214" t="str">
            <v>5 -  RESULTADO BRUTO OPERACIONAL     (3 - 4)</v>
          </cell>
          <cell r="G214">
            <v>9669.2454795242811</v>
          </cell>
          <cell r="H214">
            <v>21786.692434695251</v>
          </cell>
          <cell r="I214">
            <v>19551.671058806991</v>
          </cell>
          <cell r="J214">
            <v>16632.464267911404</v>
          </cell>
          <cell r="K214">
            <v>19733.85151894766</v>
          </cell>
          <cell r="L214">
            <v>17403.532262161025</v>
          </cell>
          <cell r="M214">
            <v>22549.05597537088</v>
          </cell>
          <cell r="N214">
            <v>29342.46856945008</v>
          </cell>
          <cell r="O214">
            <v>30334.878682408911</v>
          </cell>
          <cell r="P214">
            <v>30613.863077871749</v>
          </cell>
          <cell r="Q214">
            <v>33464.766014255219</v>
          </cell>
          <cell r="R214">
            <v>36396.634769632597</v>
          </cell>
          <cell r="S214">
            <v>38224.507546468449</v>
          </cell>
          <cell r="T214">
            <v>30827.536233818217</v>
          </cell>
          <cell r="U214">
            <v>49895.045905861843</v>
          </cell>
          <cell r="V214">
            <v>50500.099663775538</v>
          </cell>
          <cell r="W214">
            <v>51980.739993697774</v>
          </cell>
          <cell r="X214">
            <v>53248.121278356833</v>
          </cell>
          <cell r="Y214">
            <v>55093.66299388789</v>
          </cell>
          <cell r="Z214">
            <v>57002.980723462606</v>
          </cell>
          <cell r="AA214">
            <v>674251.81845036498</v>
          </cell>
        </row>
        <row r="215">
          <cell r="B215" t="str">
            <v>6 -  RESULTADO FINANCEIRO    (6.1)</v>
          </cell>
          <cell r="G215">
            <v>0</v>
          </cell>
          <cell r="H215">
            <v>129.89027007366479</v>
          </cell>
          <cell r="I215">
            <v>1985.5333177590542</v>
          </cell>
          <cell r="J215">
            <v>1707.1220875603744</v>
          </cell>
          <cell r="K215">
            <v>77.07094660820222</v>
          </cell>
          <cell r="L215">
            <v>946.51988838602392</v>
          </cell>
          <cell r="M215">
            <v>256.97774177753058</v>
          </cell>
          <cell r="N215">
            <v>458.94818592990651</v>
          </cell>
          <cell r="O215">
            <v>1047.5516994647551</v>
          </cell>
          <cell r="P215">
            <v>308.39036810599509</v>
          </cell>
          <cell r="Q215">
            <v>308.38763050326548</v>
          </cell>
          <cell r="R215">
            <v>308.38510401169805</v>
          </cell>
          <cell r="S215">
            <v>308.40321837697462</v>
          </cell>
          <cell r="T215">
            <v>308.38989260877901</v>
          </cell>
          <cell r="U215">
            <v>308.39002604249356</v>
          </cell>
          <cell r="V215">
            <v>308.40006570716258</v>
          </cell>
          <cell r="W215">
            <v>308.38923779041028</v>
          </cell>
          <cell r="X215">
            <v>308.37568889285518</v>
          </cell>
          <cell r="Y215">
            <v>677.29728530915338</v>
          </cell>
          <cell r="Z215">
            <v>1996.9780089640767</v>
          </cell>
          <cell r="AA215">
            <v>12059.400663872377</v>
          </cell>
        </row>
        <row r="216">
          <cell r="B216" t="str">
            <v>6.1 - Receitas    (Transp. Qd. 2B)</v>
          </cell>
          <cell r="G216">
            <v>0</v>
          </cell>
          <cell r="H216">
            <v>129.89027007366479</v>
          </cell>
          <cell r="I216">
            <v>1985.5333177590542</v>
          </cell>
          <cell r="J216">
            <v>1707.1220875603744</v>
          </cell>
          <cell r="K216">
            <v>77.07094660820222</v>
          </cell>
          <cell r="L216">
            <v>946.51988838602392</v>
          </cell>
          <cell r="M216">
            <v>256.97774177753058</v>
          </cell>
          <cell r="N216">
            <v>458.94818592990651</v>
          </cell>
          <cell r="O216">
            <v>1047.5516994647551</v>
          </cell>
          <cell r="P216">
            <v>308.39036810599509</v>
          </cell>
          <cell r="Q216">
            <v>308.38763050326548</v>
          </cell>
          <cell r="R216">
            <v>308.38510401169805</v>
          </cell>
          <cell r="S216">
            <v>308.40321837697462</v>
          </cell>
          <cell r="T216">
            <v>308.38989260877901</v>
          </cell>
          <cell r="U216">
            <v>308.39002604249356</v>
          </cell>
          <cell r="V216">
            <v>308.40006570716258</v>
          </cell>
          <cell r="W216">
            <v>308.38923779041028</v>
          </cell>
          <cell r="X216">
            <v>308.37568889285518</v>
          </cell>
          <cell r="Y216">
            <v>677.29728530915338</v>
          </cell>
          <cell r="Z216">
            <v>1996.9780089640767</v>
          </cell>
          <cell r="AA216">
            <v>12059.400663872377</v>
          </cell>
        </row>
        <row r="217">
          <cell r="B217" t="str">
            <v>7 -  RESULTADO OPERACIONAL    (5 + 6)</v>
          </cell>
          <cell r="G217">
            <v>9669.2454795242811</v>
          </cell>
          <cell r="H217">
            <v>21916.582704768916</v>
          </cell>
          <cell r="I217">
            <v>21537.204376566046</v>
          </cell>
          <cell r="J217">
            <v>18339.58635547178</v>
          </cell>
          <cell r="K217">
            <v>19810.922465555861</v>
          </cell>
          <cell r="L217">
            <v>18350.05215054705</v>
          </cell>
          <cell r="M217">
            <v>22806.03371714841</v>
          </cell>
          <cell r="N217">
            <v>29801.416755379985</v>
          </cell>
          <cell r="O217">
            <v>31382.430381873666</v>
          </cell>
          <cell r="P217">
            <v>30922.253445977745</v>
          </cell>
          <cell r="Q217">
            <v>33773.153644758488</v>
          </cell>
          <cell r="R217">
            <v>36705.019873644298</v>
          </cell>
          <cell r="S217">
            <v>38532.910764845423</v>
          </cell>
          <cell r="T217">
            <v>31135.926126426995</v>
          </cell>
          <cell r="U217">
            <v>50203.435931904336</v>
          </cell>
          <cell r="V217">
            <v>50808.499729482697</v>
          </cell>
          <cell r="W217">
            <v>52289.129231488187</v>
          </cell>
          <cell r="X217">
            <v>53556.496967249688</v>
          </cell>
          <cell r="Y217">
            <v>55770.960279197046</v>
          </cell>
          <cell r="Z217">
            <v>58999.958732426683</v>
          </cell>
          <cell r="AA217">
            <v>686311.21911423735</v>
          </cell>
        </row>
        <row r="218">
          <cell r="B218" t="str">
            <v>8 -  RESULTADO NÃO OPERACIONAL    (Tr. item 2, Qd. 3A)</v>
          </cell>
          <cell r="G218">
            <v>48.000840688968268</v>
          </cell>
          <cell r="H218">
            <v>67.000139309689288</v>
          </cell>
          <cell r="I218">
            <v>70.001879768687573</v>
          </cell>
          <cell r="J218">
            <v>73.991421924107797</v>
          </cell>
          <cell r="K218">
            <v>81.000994878219558</v>
          </cell>
          <cell r="L218">
            <v>84.999989976769669</v>
          </cell>
          <cell r="M218">
            <v>89.999209121245826</v>
          </cell>
          <cell r="N218">
            <v>92.995579866835087</v>
          </cell>
          <cell r="O218">
            <v>97.003861393286229</v>
          </cell>
          <cell r="P218">
            <v>101.00012055742891</v>
          </cell>
          <cell r="Q218">
            <v>103.99920092201307</v>
          </cell>
          <cell r="R218">
            <v>107.99828539597065</v>
          </cell>
          <cell r="S218">
            <v>111.00475774131516</v>
          </cell>
          <cell r="T218">
            <v>114.99995995333694</v>
          </cell>
          <cell r="U218">
            <v>118.00000996470135</v>
          </cell>
          <cell r="V218">
            <v>122.00398202365136</v>
          </cell>
          <cell r="W218">
            <v>124.99969105289173</v>
          </cell>
          <cell r="X218">
            <v>128.9940136423954</v>
          </cell>
          <cell r="Y218">
            <v>131.99947092988077</v>
          </cell>
          <cell r="Z218">
            <v>135.99714034867677</v>
          </cell>
          <cell r="AA218">
            <v>2005.9905494600714</v>
          </cell>
        </row>
        <row r="219">
          <cell r="B219" t="str">
            <v>9 -  RESULTADO ANTES CONTRIBUIÇÃO SOCIAL   (7 + 8)</v>
          </cell>
          <cell r="G219">
            <v>9717.2463202132494</v>
          </cell>
          <cell r="H219">
            <v>21983.582844078606</v>
          </cell>
          <cell r="I219">
            <v>21607.206256334732</v>
          </cell>
          <cell r="J219">
            <v>18413.577777395887</v>
          </cell>
          <cell r="K219">
            <v>19891.923460434082</v>
          </cell>
          <cell r="L219">
            <v>18435.052140523818</v>
          </cell>
          <cell r="M219">
            <v>22896.032926269654</v>
          </cell>
          <cell r="N219">
            <v>29894.41233524682</v>
          </cell>
          <cell r="O219">
            <v>31479.434243266951</v>
          </cell>
          <cell r="P219">
            <v>31023.253566535175</v>
          </cell>
          <cell r="Q219">
            <v>33877.152845680503</v>
          </cell>
          <cell r="R219">
            <v>36813.018159040272</v>
          </cell>
          <cell r="S219">
            <v>38643.915522586736</v>
          </cell>
          <cell r="T219">
            <v>31250.926086380332</v>
          </cell>
          <cell r="U219">
            <v>50321.435941869036</v>
          </cell>
          <cell r="V219">
            <v>50930.503711506346</v>
          </cell>
          <cell r="W219">
            <v>52414.12892254108</v>
          </cell>
          <cell r="X219">
            <v>53685.490980892086</v>
          </cell>
          <cell r="Y219">
            <v>55902.959750126931</v>
          </cell>
          <cell r="Z219">
            <v>59135.955872775361</v>
          </cell>
          <cell r="AA219">
            <v>688317.2096636974</v>
          </cell>
        </row>
        <row r="220">
          <cell r="B220" t="str">
            <v>10- CONTRIBUIÇÃO SOCIAL (Legislação vigente)</v>
          </cell>
          <cell r="G220">
            <v>861.55926700675298</v>
          </cell>
          <cell r="H220">
            <v>1809.5713803206145</v>
          </cell>
          <cell r="I220">
            <v>1842.7773052799405</v>
          </cell>
          <cell r="J220">
            <v>1650.7639878724774</v>
          </cell>
          <cell r="K220">
            <v>1969.5560152087467</v>
          </cell>
          <cell r="L220">
            <v>2006.3376291785376</v>
          </cell>
          <cell r="M220">
            <v>2331.0756225434861</v>
          </cell>
          <cell r="N220">
            <v>2863.5649539596252</v>
          </cell>
          <cell r="O220">
            <v>2950.6694785351101</v>
          </cell>
          <cell r="P220">
            <v>2823.6035514544642</v>
          </cell>
          <cell r="Q220">
            <v>2958.849315396239</v>
          </cell>
          <cell r="R220">
            <v>3120.8962878595662</v>
          </cell>
          <cell r="S220">
            <v>3207.4045057637195</v>
          </cell>
          <cell r="T220">
            <v>3357.4743672522782</v>
          </cell>
          <cell r="U220">
            <v>3502.2064627207315</v>
          </cell>
          <cell r="V220">
            <v>3548.9734139090097</v>
          </cell>
          <cell r="W220">
            <v>3672.7171427917897</v>
          </cell>
          <cell r="X220">
            <v>3779.5325061265371</v>
          </cell>
          <cell r="Y220">
            <v>3919.249654231091</v>
          </cell>
          <cell r="Z220">
            <v>3378.607883705492</v>
          </cell>
          <cell r="AA220">
            <v>55555.390731116218</v>
          </cell>
        </row>
        <row r="221">
          <cell r="B221" t="str">
            <v>11- RESULTADO ANTES IMPOSTO DE RENDA    (9 - 10)</v>
          </cell>
          <cell r="G221">
            <v>8855.6870532064968</v>
          </cell>
          <cell r="H221">
            <v>20174.01146375799</v>
          </cell>
          <cell r="I221">
            <v>19764.42895105479</v>
          </cell>
          <cell r="J221">
            <v>16762.81378952341</v>
          </cell>
          <cell r="K221">
            <v>17922.367445225336</v>
          </cell>
          <cell r="L221">
            <v>16428.714511345279</v>
          </cell>
          <cell r="M221">
            <v>20564.957303726169</v>
          </cell>
          <cell r="N221">
            <v>27030.847381287196</v>
          </cell>
          <cell r="O221">
            <v>28528.764764731841</v>
          </cell>
          <cell r="P221">
            <v>28199.650015080711</v>
          </cell>
          <cell r="Q221">
            <v>30918.303530284262</v>
          </cell>
          <cell r="R221">
            <v>33692.121871180709</v>
          </cell>
          <cell r="S221">
            <v>35436.511016823017</v>
          </cell>
          <cell r="T221">
            <v>27893.451719128054</v>
          </cell>
          <cell r="U221">
            <v>46819.229479148307</v>
          </cell>
          <cell r="V221">
            <v>47381.530297597339</v>
          </cell>
          <cell r="W221">
            <v>48741.411779749287</v>
          </cell>
          <cell r="X221">
            <v>49905.958474765546</v>
          </cell>
          <cell r="Y221">
            <v>51983.71009589584</v>
          </cell>
          <cell r="Z221">
            <v>55757.347989069865</v>
          </cell>
          <cell r="AA221">
            <v>632761.81893258123</v>
          </cell>
        </row>
        <row r="222">
          <cell r="B222" t="str">
            <v>12- IMPOSTO DE RENDA (Legislação vigente)</v>
          </cell>
          <cell r="G222">
            <v>2668.3727093961033</v>
          </cell>
          <cell r="H222">
            <v>5630.9105635019187</v>
          </cell>
          <cell r="I222">
            <v>5734.679078999814</v>
          </cell>
          <cell r="J222">
            <v>5134.637462101492</v>
          </cell>
          <cell r="K222">
            <v>6130.8625475273329</v>
          </cell>
          <cell r="L222">
            <v>6238.6242824479295</v>
          </cell>
          <cell r="M222">
            <v>7260.6113204483945</v>
          </cell>
          <cell r="N222">
            <v>8924.6404811238281</v>
          </cell>
          <cell r="O222">
            <v>9235.3290014597696</v>
          </cell>
          <cell r="P222">
            <v>8842.4768706243758</v>
          </cell>
          <cell r="Q222">
            <v>9269.4563374311547</v>
          </cell>
          <cell r="R222">
            <v>9781.3009448079865</v>
          </cell>
          <cell r="S222">
            <v>10057.503853358512</v>
          </cell>
          <cell r="T222">
            <v>10532.783509767116</v>
          </cell>
          <cell r="U222">
            <v>10991.845688278307</v>
          </cell>
          <cell r="V222">
            <v>11145.262821985134</v>
          </cell>
          <cell r="W222">
            <v>11539.747517089345</v>
          </cell>
          <cell r="X222">
            <v>11881.869972502454</v>
          </cell>
          <cell r="Y222">
            <v>12327.3790995212</v>
          </cell>
          <cell r="Z222">
            <v>10647.358563016936</v>
          </cell>
          <cell r="AA222">
            <v>173975.65262538911</v>
          </cell>
        </row>
        <row r="223">
          <cell r="B223" t="str">
            <v>13- RESULTADO DE EXERCÍCIO    (11 - 12)</v>
          </cell>
          <cell r="G223">
            <v>6187.3143438103934</v>
          </cell>
          <cell r="H223">
            <v>14543.100900256071</v>
          </cell>
          <cell r="I223">
            <v>14029.749872054976</v>
          </cell>
          <cell r="J223">
            <v>11628.176327421919</v>
          </cell>
          <cell r="K223">
            <v>11791.504897698003</v>
          </cell>
          <cell r="L223">
            <v>10190.090228897348</v>
          </cell>
          <cell r="M223">
            <v>13304.345983277773</v>
          </cell>
          <cell r="N223">
            <v>18106.206900163368</v>
          </cell>
          <cell r="O223">
            <v>19293.435763272071</v>
          </cell>
          <cell r="P223">
            <v>19357.173144456334</v>
          </cell>
          <cell r="Q223">
            <v>21648.847192853107</v>
          </cell>
          <cell r="R223">
            <v>23910.820926372722</v>
          </cell>
          <cell r="S223">
            <v>25379.007163464506</v>
          </cell>
          <cell r="T223">
            <v>17360.668209360938</v>
          </cell>
          <cell r="U223">
            <v>35827.383790870001</v>
          </cell>
          <cell r="V223">
            <v>36236.267475612207</v>
          </cell>
          <cell r="W223">
            <v>37201.664262659942</v>
          </cell>
          <cell r="X223">
            <v>38024.08850226309</v>
          </cell>
          <cell r="Y223">
            <v>39656.330996374643</v>
          </cell>
          <cell r="Z223">
            <v>45109.989426052925</v>
          </cell>
          <cell r="AA223">
            <v>458786.16630719212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136008.47411252346</v>
          </cell>
          <cell r="H229">
            <v>139083.46466782322</v>
          </cell>
          <cell r="I229">
            <v>142063.36189175968</v>
          </cell>
          <cell r="J229">
            <v>144940.61144094629</v>
          </cell>
          <cell r="K229">
            <v>147708.3695844688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709804.28169752157</v>
          </cell>
        </row>
        <row r="230">
          <cell r="B230" t="str">
            <v>1.1 - Operacionais    (1.1.1 + 1.1.2)</v>
          </cell>
          <cell r="G230">
            <v>136008.47411252346</v>
          </cell>
          <cell r="H230">
            <v>139083.46466782322</v>
          </cell>
          <cell r="I230">
            <v>142063.36189175968</v>
          </cell>
          <cell r="J230">
            <v>144940.61144094629</v>
          </cell>
          <cell r="K230">
            <v>147708.3695844688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709804.28169752157</v>
          </cell>
        </row>
        <row r="231">
          <cell r="B231" t="str">
            <v>1.1.1 - Receitas de  Pedágios    (Transp. Qd.2.1.1.2)</v>
          </cell>
          <cell r="G231">
            <v>135669.15358908995</v>
          </cell>
          <cell r="H231">
            <v>138736.47250913622</v>
          </cell>
          <cell r="I231">
            <v>141708.93534126432</v>
          </cell>
          <cell r="J231">
            <v>144579.0065890293</v>
          </cell>
          <cell r="K231">
            <v>147339.85959558791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708033.4276241078</v>
          </cell>
        </row>
        <row r="232">
          <cell r="B232" t="str">
            <v>1.1.2 - Outras Receitas Operacionais    (calculado 2.1.2.)</v>
          </cell>
          <cell r="G232">
            <v>339.32052343351086</v>
          </cell>
          <cell r="H232">
            <v>346.99215868701856</v>
          </cell>
          <cell r="I232">
            <v>354.42655049533801</v>
          </cell>
          <cell r="J232">
            <v>361.60485191699144</v>
          </cell>
          <cell r="K232">
            <v>368.50998888088702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1770.8540734137459</v>
          </cell>
        </row>
        <row r="233">
          <cell r="B233" t="str">
            <v>2 -  DEDUÇÕES DA RECEITA    (2.1)</v>
          </cell>
          <cell r="G233">
            <v>11764.733010733278</v>
          </cell>
          <cell r="H233">
            <v>12030.719693766709</v>
          </cell>
          <cell r="I233">
            <v>12288.480803637212</v>
          </cell>
          <cell r="J233">
            <v>12537.362889641856</v>
          </cell>
          <cell r="K233">
            <v>12776.77396905655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61398.070366835607</v>
          </cell>
        </row>
        <row r="234">
          <cell r="B234" t="str">
            <v>2.1 - Tributos sobre Faturamento    (2.1.1+ .... + 2.1.4)</v>
          </cell>
          <cell r="G234">
            <v>11764.733010733278</v>
          </cell>
          <cell r="H234">
            <v>12030.719693766709</v>
          </cell>
          <cell r="I234">
            <v>12288.480803637212</v>
          </cell>
          <cell r="J234">
            <v>12537.362889641856</v>
          </cell>
          <cell r="K234">
            <v>12776.77396905655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61398.070366835607</v>
          </cell>
        </row>
        <row r="235">
          <cell r="B235" t="str">
            <v>2.1.1 - I.S.S    (transp. Qd  1.3.)</v>
          </cell>
          <cell r="G235">
            <v>6800.4237056261736</v>
          </cell>
          <cell r="H235">
            <v>6954.1732333911614</v>
          </cell>
          <cell r="I235">
            <v>7103.1680945879843</v>
          </cell>
          <cell r="J235">
            <v>7247.0305720473152</v>
          </cell>
          <cell r="K235">
            <v>7385.418479223441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35490.214084876076</v>
          </cell>
        </row>
        <row r="236">
          <cell r="B236" t="str">
            <v>2.1.2 - Cofins    (transp. Qd 1.3.)</v>
          </cell>
          <cell r="G236">
            <v>4080.2542233757035</v>
          </cell>
          <cell r="H236">
            <v>4172.5039400346968</v>
          </cell>
          <cell r="I236">
            <v>4261.9008567527899</v>
          </cell>
          <cell r="J236">
            <v>4348.2183432283882</v>
          </cell>
          <cell r="K236">
            <v>4431.251087534064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21294.128450925644</v>
          </cell>
        </row>
        <row r="237">
          <cell r="B237" t="str">
            <v>2.1.3 - Pis / Pasep    (transp. Qd 1.3.)</v>
          </cell>
          <cell r="G237">
            <v>884.05508173140242</v>
          </cell>
          <cell r="H237">
            <v>904.04252034085096</v>
          </cell>
          <cell r="I237">
            <v>923.41185229643781</v>
          </cell>
          <cell r="J237">
            <v>942.11397436615084</v>
          </cell>
          <cell r="K237">
            <v>960.10440229904714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4613.7278310338888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124243.74110179018</v>
          </cell>
          <cell r="H239">
            <v>127052.74497405652</v>
          </cell>
          <cell r="I239">
            <v>129774.88108812246</v>
          </cell>
          <cell r="J239">
            <v>132403.24855130442</v>
          </cell>
          <cell r="K239">
            <v>134931.59561541225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648406.211330686</v>
          </cell>
        </row>
        <row r="240">
          <cell r="B240" t="str">
            <v>4 -  DESPESAS    (4.1)</v>
          </cell>
          <cell r="G240">
            <v>34377.45403687848</v>
          </cell>
          <cell r="H240">
            <v>34502.329393489235</v>
          </cell>
          <cell r="I240">
            <v>34623.343010217628</v>
          </cell>
          <cell r="J240">
            <v>34740.188105202891</v>
          </cell>
          <cell r="K240">
            <v>34852.586754554519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173095.90130034275</v>
          </cell>
        </row>
        <row r="241">
          <cell r="B241" t="str">
            <v>4.1 - Operacionais    (4.1.1+ .... + 4.1.10)</v>
          </cell>
          <cell r="G241">
            <v>34377.45403687848</v>
          </cell>
          <cell r="H241">
            <v>34502.329393489235</v>
          </cell>
          <cell r="I241">
            <v>34623.343010217628</v>
          </cell>
          <cell r="J241">
            <v>34740.188105202891</v>
          </cell>
          <cell r="K241">
            <v>34852.586754554519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173095.90130034275</v>
          </cell>
        </row>
        <row r="242">
          <cell r="B242" t="str">
            <v>4.1.1  -  Pessoal e Administradores    (Transp. Qd. 1.3.)</v>
          </cell>
          <cell r="G242">
            <v>21258.878273202434</v>
          </cell>
          <cell r="H242">
            <v>21258.878273202434</v>
          </cell>
          <cell r="I242">
            <v>21258.878273202434</v>
          </cell>
          <cell r="J242">
            <v>21258.878273202434</v>
          </cell>
          <cell r="K242">
            <v>21258.878273202434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106294.39136601216</v>
          </cell>
        </row>
        <row r="243">
          <cell r="B243" t="str">
            <v>4.1.2  -  Conservação de Rotina    (Transp. Qd. 1.3.)</v>
          </cell>
          <cell r="G243">
            <v>3969.4575778208427</v>
          </cell>
          <cell r="H243">
            <v>3969.4575778208427</v>
          </cell>
          <cell r="I243">
            <v>3969.4575778208427</v>
          </cell>
          <cell r="J243">
            <v>3969.4575778208427</v>
          </cell>
          <cell r="K243">
            <v>3969.4575778208427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19847.287889104213</v>
          </cell>
        </row>
        <row r="244">
          <cell r="B244" t="str">
            <v>4.1.3  -  Consumo    (Transp. Qd. 1.3.)</v>
          </cell>
          <cell r="G244">
            <v>1353.0062078352937</v>
          </cell>
          <cell r="H244">
            <v>1353.0062078352937</v>
          </cell>
          <cell r="I244">
            <v>1353.0062078352937</v>
          </cell>
          <cell r="J244">
            <v>1353.0062078352937</v>
          </cell>
          <cell r="K244">
            <v>1353.0062078352937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6765.0310391764688</v>
          </cell>
        </row>
        <row r="245">
          <cell r="B245" t="str">
            <v>4.1.4  -  Transportes    (Transp. Qd. 1.3.)</v>
          </cell>
          <cell r="G245">
            <v>1231.4338887250619</v>
          </cell>
          <cell r="H245">
            <v>1231.4338887250619</v>
          </cell>
          <cell r="I245">
            <v>1231.4338887250619</v>
          </cell>
          <cell r="J245">
            <v>1231.4338887250619</v>
          </cell>
          <cell r="K245">
            <v>1231.4338887250619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6157.1694436253092</v>
          </cell>
        </row>
        <row r="246">
          <cell r="B246" t="str">
            <v>4.1.5  -  Diversas    (Transp. Qd. 1.3.)</v>
          </cell>
          <cell r="G246">
            <v>417.87092927703861</v>
          </cell>
          <cell r="H246">
            <v>417.87092927703861</v>
          </cell>
          <cell r="I246">
            <v>417.87092927703861</v>
          </cell>
          <cell r="J246">
            <v>417.87092927703861</v>
          </cell>
          <cell r="K246">
            <v>417.87092927703861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2089.3546463851931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1712.707408154839</v>
          </cell>
          <cell r="H248">
            <v>1744.0477118944541</v>
          </cell>
          <cell r="I248">
            <v>1774.4188244008146</v>
          </cell>
          <cell r="J248">
            <v>1803.7437518061247</v>
          </cell>
          <cell r="K248">
            <v>1831.9527428049059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8866.8704390611383</v>
          </cell>
        </row>
        <row r="249">
          <cell r="B249" t="str">
            <v xml:space="preserve">4.1.8  -  Garantias  (transp. Qd 1.3.)  </v>
          </cell>
          <cell r="G249">
            <v>353.84552848726855</v>
          </cell>
          <cell r="H249">
            <v>355.13086469941413</v>
          </cell>
          <cell r="I249">
            <v>356.37645220334844</v>
          </cell>
          <cell r="J249">
            <v>357.57913330770992</v>
          </cell>
          <cell r="K249">
            <v>358.73604735487629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1781.6680260526175</v>
          </cell>
        </row>
        <row r="250">
          <cell r="B250" t="str">
            <v xml:space="preserve">4.1.9  -  Parc.Variável da Concessão   </v>
          </cell>
          <cell r="G250">
            <v>4080.2542233757035</v>
          </cell>
          <cell r="H250">
            <v>4172.5039400346968</v>
          </cell>
          <cell r="I250">
            <v>4261.9008567527899</v>
          </cell>
          <cell r="J250">
            <v>4348.2183432283882</v>
          </cell>
          <cell r="K250">
            <v>4431.251087534064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21294.128450925644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89866.287064911696</v>
          </cell>
          <cell r="H252">
            <v>92550.415580567293</v>
          </cell>
          <cell r="I252">
            <v>95151.538077904843</v>
          </cell>
          <cell r="J252">
            <v>97663.060446101532</v>
          </cell>
          <cell r="K252">
            <v>100079.00886085774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475310.31003034324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89866.287064911696</v>
          </cell>
          <cell r="H255">
            <v>92550.415580567293</v>
          </cell>
          <cell r="I255">
            <v>95151.538077904843</v>
          </cell>
          <cell r="J255">
            <v>97663.060446101532</v>
          </cell>
          <cell r="K255">
            <v>100079.00886085774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475310.31003034324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89866.287064911696</v>
          </cell>
          <cell r="H257">
            <v>92550.415580567293</v>
          </cell>
          <cell r="I257">
            <v>95151.538077904843</v>
          </cell>
          <cell r="J257">
            <v>97663.060446101532</v>
          </cell>
          <cell r="K257">
            <v>100079.00886085774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475310.31003034324</v>
          </cell>
        </row>
        <row r="258">
          <cell r="B258" t="str">
            <v>10- CONTRIBUIÇÃO SOCIAL (Legislação vigente)</v>
          </cell>
          <cell r="G258">
            <v>7189.3029651929355</v>
          </cell>
          <cell r="H258">
            <v>7404.0332464453832</v>
          </cell>
          <cell r="I258">
            <v>7612.1230462323874</v>
          </cell>
          <cell r="J258">
            <v>7813.0448356881225</v>
          </cell>
          <cell r="K258">
            <v>8006.3207088686186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38024.824802427444</v>
          </cell>
        </row>
        <row r="259">
          <cell r="B259" t="str">
            <v>11- RESULTADO ANTES IMPOSTO DE RENDA    (9 - 10)</v>
          </cell>
          <cell r="G259">
            <v>82676.984099718757</v>
          </cell>
          <cell r="H259">
            <v>85146.38233412191</v>
          </cell>
          <cell r="I259">
            <v>87539.415031672455</v>
          </cell>
          <cell r="J259">
            <v>89850.015610413408</v>
          </cell>
          <cell r="K259">
            <v>92072.688151989118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437285.48522791581</v>
          </cell>
        </row>
        <row r="260">
          <cell r="B260" t="str">
            <v>12- IMPOSTO DE RENDA (Legislação vigente)</v>
          </cell>
          <cell r="G260">
            <v>22442.571766227924</v>
          </cell>
          <cell r="H260">
            <v>23113.603895141823</v>
          </cell>
          <cell r="I260">
            <v>23763.884519476211</v>
          </cell>
          <cell r="J260">
            <v>24391.765111525383</v>
          </cell>
          <cell r="K260">
            <v>24995.752215214434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118707.57750758578</v>
          </cell>
        </row>
        <row r="261">
          <cell r="B261" t="str">
            <v>13- RESULTADO DE EXERCÍCIO    (11 - 12)</v>
          </cell>
          <cell r="G261">
            <v>60234.412333490836</v>
          </cell>
          <cell r="H261">
            <v>62032.778438980087</v>
          </cell>
          <cell r="I261">
            <v>63775.530512196245</v>
          </cell>
          <cell r="J261">
            <v>65458.250498888025</v>
          </cell>
          <cell r="K261">
            <v>67076.93593677468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318577.90772033005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45273.591007088813</v>
          </cell>
          <cell r="H267">
            <v>65388.419094067263</v>
          </cell>
          <cell r="I267">
            <v>70212.960394601221</v>
          </cell>
          <cell r="J267">
            <v>72958.924439087641</v>
          </cell>
          <cell r="K267">
            <v>78499.530178312751</v>
          </cell>
          <cell r="L267">
            <v>78838.212616669713</v>
          </cell>
          <cell r="M267">
            <v>86238.840729548523</v>
          </cell>
          <cell r="N267">
            <v>98959.738384125929</v>
          </cell>
          <cell r="O267">
            <v>103569.10969476355</v>
          </cell>
          <cell r="P267">
            <v>106333.21021346009</v>
          </cell>
          <cell r="Q267">
            <v>109862.17871486003</v>
          </cell>
          <cell r="R267">
            <v>113319.92823024114</v>
          </cell>
          <cell r="S267">
            <v>116767.59335061266</v>
          </cell>
          <cell r="T267">
            <v>120207.8393045995</v>
          </cell>
          <cell r="U267">
            <v>123618.49962728786</v>
          </cell>
          <cell r="V267">
            <v>127004.50749385955</v>
          </cell>
          <cell r="W267">
            <v>130346.65950244149</v>
          </cell>
          <cell r="X267">
            <v>133635.58973549394</v>
          </cell>
          <cell r="Y267">
            <v>137235.54157630706</v>
          </cell>
          <cell r="Z267">
            <v>141719.82324685578</v>
          </cell>
          <cell r="AA267">
            <v>2059990.6975342846</v>
          </cell>
        </row>
        <row r="268">
          <cell r="B268" t="str">
            <v>1.1.  RECEITAS     (1.1.1.+ ... + 1.1.4)</v>
          </cell>
          <cell r="G268">
            <v>45273.591007088813</v>
          </cell>
          <cell r="H268">
            <v>65388.419094067263</v>
          </cell>
          <cell r="I268">
            <v>70212.960394601221</v>
          </cell>
          <cell r="J268">
            <v>72958.924439087641</v>
          </cell>
          <cell r="K268">
            <v>78499.530178312751</v>
          </cell>
          <cell r="L268">
            <v>78838.212616669713</v>
          </cell>
          <cell r="M268">
            <v>86238.840729548523</v>
          </cell>
          <cell r="N268">
            <v>98959.738384125929</v>
          </cell>
          <cell r="O268">
            <v>103569.10969476355</v>
          </cell>
          <cell r="P268">
            <v>106333.21021346009</v>
          </cell>
          <cell r="Q268">
            <v>109862.17871486003</v>
          </cell>
          <cell r="R268">
            <v>113319.92823024114</v>
          </cell>
          <cell r="S268">
            <v>116767.59335061266</v>
          </cell>
          <cell r="T268">
            <v>120207.8393045995</v>
          </cell>
          <cell r="U268">
            <v>123618.49962728786</v>
          </cell>
          <cell r="V268">
            <v>127004.50749385955</v>
          </cell>
          <cell r="W268">
            <v>130346.65950244149</v>
          </cell>
          <cell r="X268">
            <v>133635.58973549394</v>
          </cell>
          <cell r="Y268">
            <v>137235.54157630706</v>
          </cell>
          <cell r="Z268">
            <v>141719.82324685578</v>
          </cell>
          <cell r="AA268">
            <v>2059990.6975342846</v>
          </cell>
        </row>
        <row r="269">
          <cell r="B269" t="str">
            <v>1.1.1   Receitas de Pedágio</v>
          </cell>
          <cell r="G269">
            <v>45106.588082191774</v>
          </cell>
          <cell r="H269">
            <v>65023.528335370058</v>
          </cell>
          <cell r="I269">
            <v>67981.420470797922</v>
          </cell>
          <cell r="J269">
            <v>70993.83225887295</v>
          </cell>
          <cell r="K269">
            <v>78137.455731207097</v>
          </cell>
          <cell r="L269">
            <v>77594.692763306026</v>
          </cell>
          <cell r="M269">
            <v>84572.914255846626</v>
          </cell>
          <cell r="N269">
            <v>93797.999739954568</v>
          </cell>
          <cell r="O269">
            <v>97806.738500326392</v>
          </cell>
          <cell r="P269">
            <v>100307.78280284526</v>
          </cell>
          <cell r="Q269">
            <v>102457.06539173654</v>
          </cell>
          <cell r="R269">
            <v>105901.82062207442</v>
          </cell>
          <cell r="S269">
            <v>109337.44496931664</v>
          </cell>
          <cell r="T269">
            <v>112764.72106258676</v>
          </cell>
          <cell r="U269">
            <v>116163.3810768913</v>
          </cell>
          <cell r="V269">
            <v>119536.36500167643</v>
          </cell>
          <cell r="W269">
            <v>122866.54286028015</v>
          </cell>
          <cell r="X269">
            <v>126143.50648625659</v>
          </cell>
          <cell r="Y269">
            <v>129363.51765335015</v>
          </cell>
          <cell r="Z269">
            <v>132515.12673625132</v>
          </cell>
          <cell r="AA269">
            <v>1958372.4448011389</v>
          </cell>
        </row>
        <row r="270">
          <cell r="B270" t="str">
            <v>1.1.2   Outras Receitas Operacionais</v>
          </cell>
          <cell r="G270">
            <v>119.00208420806717</v>
          </cell>
          <cell r="H270">
            <v>168.00034931384781</v>
          </cell>
          <cell r="I270">
            <v>176.00472627555732</v>
          </cell>
          <cell r="J270">
            <v>183.97867073021396</v>
          </cell>
          <cell r="K270">
            <v>204.00250561921959</v>
          </cell>
          <cell r="L270">
            <v>211.9999750008844</v>
          </cell>
          <cell r="M270">
            <v>1318.949522803114</v>
          </cell>
          <cell r="N270">
            <v>4609.7948783746151</v>
          </cell>
          <cell r="O270">
            <v>4617.8156335791246</v>
          </cell>
          <cell r="P270">
            <v>5616.0369219514068</v>
          </cell>
          <cell r="Q270">
            <v>6992.7264916982058</v>
          </cell>
          <cell r="R270">
            <v>7001.7242187590637</v>
          </cell>
          <cell r="S270">
            <v>7010.7404051777285</v>
          </cell>
          <cell r="T270">
            <v>7019.7283894506318</v>
          </cell>
          <cell r="U270">
            <v>7028.7285143893732</v>
          </cell>
          <cell r="V270">
            <v>7037.7384444523013</v>
          </cell>
          <cell r="W270">
            <v>7046.7277133180378</v>
          </cell>
          <cell r="X270">
            <v>7054.713546702098</v>
          </cell>
          <cell r="Y270">
            <v>7062.7271667178757</v>
          </cell>
          <cell r="Z270">
            <v>7071.721361291713</v>
          </cell>
          <cell r="AA270">
            <v>87552.861519813072</v>
          </cell>
        </row>
        <row r="271">
          <cell r="B271" t="str">
            <v>1.1.3   Receitas Não Operacionais</v>
          </cell>
          <cell r="G271">
            <v>48.000840688968268</v>
          </cell>
          <cell r="H271">
            <v>67.000139309689288</v>
          </cell>
          <cell r="I271">
            <v>70.001879768687573</v>
          </cell>
          <cell r="J271">
            <v>73.991421924107797</v>
          </cell>
          <cell r="K271">
            <v>81.000994878219558</v>
          </cell>
          <cell r="L271">
            <v>84.999989976769669</v>
          </cell>
          <cell r="M271">
            <v>89.999209121245826</v>
          </cell>
          <cell r="N271">
            <v>92.995579866835087</v>
          </cell>
          <cell r="O271">
            <v>97.003861393286229</v>
          </cell>
          <cell r="P271">
            <v>101.00012055742891</v>
          </cell>
          <cell r="Q271">
            <v>103.99920092201307</v>
          </cell>
          <cell r="R271">
            <v>107.99828539597065</v>
          </cell>
          <cell r="S271">
            <v>111.00475774131516</v>
          </cell>
          <cell r="T271">
            <v>114.99995995333694</v>
          </cell>
          <cell r="U271">
            <v>118.00000996470135</v>
          </cell>
          <cell r="V271">
            <v>122.00398202365136</v>
          </cell>
          <cell r="W271">
            <v>124.99969105289173</v>
          </cell>
          <cell r="X271">
            <v>128.9940136423954</v>
          </cell>
          <cell r="Y271">
            <v>131.99947092988077</v>
          </cell>
          <cell r="Z271">
            <v>135.99714034867677</v>
          </cell>
          <cell r="AA271">
            <v>2005.9905494600714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129.89027007366479</v>
          </cell>
          <cell r="I272">
            <v>1985.5333177590542</v>
          </cell>
          <cell r="J272">
            <v>1707.1220875603744</v>
          </cell>
          <cell r="K272">
            <v>77.07094660820222</v>
          </cell>
          <cell r="L272">
            <v>946.51988838602392</v>
          </cell>
          <cell r="M272">
            <v>256.97774177753058</v>
          </cell>
          <cell r="N272">
            <v>458.94818592990651</v>
          </cell>
          <cell r="O272">
            <v>1047.5516994647551</v>
          </cell>
          <cell r="P272">
            <v>308.39036810599509</v>
          </cell>
          <cell r="Q272">
            <v>308.38763050326548</v>
          </cell>
          <cell r="R272">
            <v>308.38510401169805</v>
          </cell>
          <cell r="S272">
            <v>308.40321837697462</v>
          </cell>
          <cell r="T272">
            <v>308.38989260877901</v>
          </cell>
          <cell r="U272">
            <v>308.39002604249356</v>
          </cell>
          <cell r="V272">
            <v>308.40006570716258</v>
          </cell>
          <cell r="W272">
            <v>308.38923779041028</v>
          </cell>
          <cell r="X272">
            <v>308.37568889285518</v>
          </cell>
          <cell r="Y272">
            <v>677.29728530915338</v>
          </cell>
          <cell r="Z272">
            <v>1996.9780089640767</v>
          </cell>
          <cell r="AA272">
            <v>12059.400663872377</v>
          </cell>
        </row>
        <row r="273">
          <cell r="B273" t="str">
            <v>2.  DESEMBOLSOS     (2.1.+ ... + 2.4)</v>
          </cell>
          <cell r="G273">
            <v>64746.381645907248</v>
          </cell>
          <cell r="H273">
            <v>87573.306915461086</v>
          </cell>
          <cell r="I273">
            <v>97281.796927793985</v>
          </cell>
          <cell r="J273">
            <v>94714.532505567928</v>
          </cell>
          <cell r="K273">
            <v>68667.175613473024</v>
          </cell>
          <cell r="L273">
            <v>67424.413779857365</v>
          </cell>
          <cell r="M273">
            <v>74360.817300446361</v>
          </cell>
          <cell r="N273">
            <v>84864.577215952042</v>
          </cell>
          <cell r="O273">
            <v>84787.742047640902</v>
          </cell>
          <cell r="P273">
            <v>99602.714391474903</v>
          </cell>
          <cell r="Q273">
            <v>86065.851707684531</v>
          </cell>
          <cell r="R273">
            <v>83133.009115169785</v>
          </cell>
          <cell r="S273">
            <v>77954.089245336931</v>
          </cell>
          <cell r="T273">
            <v>73551.766062899667</v>
          </cell>
          <cell r="U273">
            <v>73408.834119545339</v>
          </cell>
          <cell r="V273">
            <v>73398.648181158613</v>
          </cell>
          <cell r="W273">
            <v>74933.413402692822</v>
          </cell>
          <cell r="X273">
            <v>74985.526062808785</v>
          </cell>
          <cell r="Y273">
            <v>75300.754827438301</v>
          </cell>
          <cell r="Z273">
            <v>79189.926847407798</v>
          </cell>
          <cell r="AA273">
            <v>1595945.2779157176</v>
          </cell>
        </row>
        <row r="274">
          <cell r="B274" t="str">
            <v>2.1.  OPERACIONAIS     (2.1.1.+ ... + 2.1.8)</v>
          </cell>
          <cell r="G274">
            <v>18370.747964512404</v>
          </cell>
          <cell r="H274">
            <v>29960.519111098023</v>
          </cell>
          <cell r="I274">
            <v>31577.067787602031</v>
          </cell>
          <cell r="J274">
            <v>34008.436727705863</v>
          </cell>
          <cell r="K274">
            <v>34498.649474120568</v>
          </cell>
          <cell r="L274">
            <v>34393.38154522184</v>
          </cell>
          <cell r="M274">
            <v>35827.629259360627</v>
          </cell>
          <cell r="N274">
            <v>38707.62794231873</v>
          </cell>
          <cell r="O274">
            <v>40270.376943628842</v>
          </cell>
          <cell r="P274">
            <v>40849.29337765216</v>
          </cell>
          <cell r="Q274">
            <v>40888.552298354094</v>
          </cell>
          <cell r="R274">
            <v>40040.575537277233</v>
          </cell>
          <cell r="S274">
            <v>40356.965324979865</v>
          </cell>
          <cell r="T274">
            <v>40658.854702319157</v>
          </cell>
          <cell r="U274">
            <v>41004.958680807882</v>
          </cell>
          <cell r="V274">
            <v>42727.438841880612</v>
          </cell>
          <cell r="W274">
            <v>43053.790625603746</v>
          </cell>
          <cell r="X274">
            <v>43345.806983191032</v>
          </cell>
          <cell r="Y274">
            <v>42535.448729083975</v>
          </cell>
          <cell r="Z274">
            <v>42823.91495775908</v>
          </cell>
          <cell r="AA274">
            <v>755900.03681447799</v>
          </cell>
        </row>
        <row r="275">
          <cell r="B275" t="str">
            <v xml:space="preserve">2.1.1.  Pessoal / Administradores   </v>
          </cell>
          <cell r="G275">
            <v>9990</v>
          </cell>
          <cell r="H275">
            <v>19202</v>
          </cell>
          <cell r="I275">
            <v>19202</v>
          </cell>
          <cell r="J275">
            <v>19202</v>
          </cell>
          <cell r="K275">
            <v>19130.660100762907</v>
          </cell>
          <cell r="L275">
            <v>18864.07416150851</v>
          </cell>
          <cell r="M275">
            <v>19562.272160306587</v>
          </cell>
          <cell r="N275">
            <v>21257.895871673347</v>
          </cell>
          <cell r="O275">
            <v>21257.895871673347</v>
          </cell>
          <cell r="P275">
            <v>21257.895871673347</v>
          </cell>
          <cell r="Q275">
            <v>21257.895871673347</v>
          </cell>
          <cell r="R275">
            <v>21257.895871673347</v>
          </cell>
          <cell r="S275">
            <v>21257.895871673347</v>
          </cell>
          <cell r="T275">
            <v>21257.895871673347</v>
          </cell>
          <cell r="U275">
            <v>21257.895871673347</v>
          </cell>
          <cell r="V275">
            <v>21257.895871673347</v>
          </cell>
          <cell r="W275">
            <v>21256.91347014426</v>
          </cell>
          <cell r="X275">
            <v>21257.895871673347</v>
          </cell>
          <cell r="Y275">
            <v>21258.878273202434</v>
          </cell>
          <cell r="Z275">
            <v>21258.878273202434</v>
          </cell>
          <cell r="AA275">
            <v>401506.6351558608</v>
          </cell>
        </row>
        <row r="276">
          <cell r="B276" t="str">
            <v xml:space="preserve">2.1.2.  Conservação de Rotina  </v>
          </cell>
          <cell r="G276">
            <v>3346</v>
          </cell>
          <cell r="H276">
            <v>3150</v>
          </cell>
          <cell r="I276">
            <v>3150</v>
          </cell>
          <cell r="J276">
            <v>3150</v>
          </cell>
          <cell r="K276">
            <v>3129.8970448037585</v>
          </cell>
          <cell r="L276">
            <v>3006.1460437363903</v>
          </cell>
          <cell r="M276">
            <v>3134.1157392091836</v>
          </cell>
          <cell r="N276">
            <v>3525.9985143634544</v>
          </cell>
          <cell r="O276">
            <v>4838.4732271186431</v>
          </cell>
          <cell r="P276">
            <v>4838.3075671186498</v>
          </cell>
          <cell r="Q276">
            <v>4838.3072004519754</v>
          </cell>
          <cell r="R276">
            <v>3721.6537861072379</v>
          </cell>
          <cell r="S276">
            <v>3721.6066432501198</v>
          </cell>
          <cell r="T276">
            <v>3721.4955432501179</v>
          </cell>
          <cell r="U276">
            <v>3721.4968632501136</v>
          </cell>
          <cell r="V276">
            <v>5082.5730840754804</v>
          </cell>
          <cell r="W276">
            <v>5082.6819840754724</v>
          </cell>
          <cell r="X276">
            <v>5082.8486340754935</v>
          </cell>
          <cell r="Y276">
            <v>3969.5170529401776</v>
          </cell>
          <cell r="Z276">
            <v>3969.4575778208427</v>
          </cell>
          <cell r="AA276">
            <v>78180.576505647099</v>
          </cell>
        </row>
        <row r="277">
          <cell r="B277" t="str">
            <v xml:space="preserve">2.1.3.  Consumo   </v>
          </cell>
          <cell r="G277">
            <v>571</v>
          </cell>
          <cell r="H277">
            <v>1189</v>
          </cell>
          <cell r="I277">
            <v>1189</v>
          </cell>
          <cell r="J277">
            <v>1189</v>
          </cell>
          <cell r="K277">
            <v>1184.582588262009</v>
          </cell>
          <cell r="L277">
            <v>1168.0754180832007</v>
          </cell>
          <cell r="M277">
            <v>1221.1539637562776</v>
          </cell>
          <cell r="N277">
            <v>1350.0590032480359</v>
          </cell>
          <cell r="O277">
            <v>1350.0590032480359</v>
          </cell>
          <cell r="P277">
            <v>1350.0590032480359</v>
          </cell>
          <cell r="Q277">
            <v>1350.0590032480359</v>
          </cell>
          <cell r="R277">
            <v>1350.0590032480359</v>
          </cell>
          <cell r="S277">
            <v>1350.0590032480359</v>
          </cell>
          <cell r="T277">
            <v>1350.0590032480359</v>
          </cell>
          <cell r="U277">
            <v>1350.0590032480359</v>
          </cell>
          <cell r="V277">
            <v>1352.0238063062077</v>
          </cell>
          <cell r="W277">
            <v>1352.0238063062077</v>
          </cell>
          <cell r="X277">
            <v>1352.0238063062077</v>
          </cell>
          <cell r="Y277">
            <v>1352.0238063062077</v>
          </cell>
          <cell r="Z277">
            <v>1353.0062078352937</v>
          </cell>
          <cell r="AA277">
            <v>25273.385429145892</v>
          </cell>
        </row>
        <row r="278">
          <cell r="B278" t="str">
            <v>2.1.4.  Transportes</v>
          </cell>
          <cell r="G278">
            <v>417</v>
          </cell>
          <cell r="H278">
            <v>1111</v>
          </cell>
          <cell r="I278">
            <v>1111</v>
          </cell>
          <cell r="J278">
            <v>1111</v>
          </cell>
          <cell r="K278">
            <v>1106.8723764163935</v>
          </cell>
          <cell r="L278">
            <v>1091.4480988144962</v>
          </cell>
          <cell r="M278">
            <v>1131.9907537590946</v>
          </cell>
          <cell r="N278">
            <v>1230.4514871959761</v>
          </cell>
          <cell r="O278">
            <v>1230.4514871959761</v>
          </cell>
          <cell r="P278">
            <v>1230.4514871959761</v>
          </cell>
          <cell r="Q278">
            <v>1230.4514871959761</v>
          </cell>
          <cell r="R278">
            <v>1230.4514871959761</v>
          </cell>
          <cell r="S278">
            <v>1230.4514871959761</v>
          </cell>
          <cell r="T278">
            <v>1230.4514871959761</v>
          </cell>
          <cell r="U278">
            <v>1231.4338887250619</v>
          </cell>
          <cell r="V278">
            <v>1231.4338887250619</v>
          </cell>
          <cell r="W278">
            <v>1231.4338887250619</v>
          </cell>
          <cell r="X278">
            <v>1231.4338887250619</v>
          </cell>
          <cell r="Y278">
            <v>1231.4338887250619</v>
          </cell>
          <cell r="Z278">
            <v>1231.4338887250619</v>
          </cell>
          <cell r="AA278">
            <v>23082.074971712198</v>
          </cell>
        </row>
        <row r="279">
          <cell r="B279" t="str">
            <v>2.1.5.  Diversas</v>
          </cell>
          <cell r="G279">
            <v>178.40452068191715</v>
          </cell>
          <cell r="H279">
            <v>363.06917804059987</v>
          </cell>
          <cell r="I279">
            <v>381.00736624816597</v>
          </cell>
          <cell r="J279">
            <v>359.53180395132728</v>
          </cell>
          <cell r="K279">
            <v>364.17263145880213</v>
          </cell>
          <cell r="L279">
            <v>321.51536368231962</v>
          </cell>
          <cell r="M279">
            <v>286.43165500778235</v>
          </cell>
          <cell r="N279">
            <v>416.51506534289922</v>
          </cell>
          <cell r="O279">
            <v>417.87092927703861</v>
          </cell>
          <cell r="P279">
            <v>417.87092927703861</v>
          </cell>
          <cell r="Q279">
            <v>417.87092927703861</v>
          </cell>
          <cell r="R279">
            <v>417.87092927703861</v>
          </cell>
          <cell r="S279">
            <v>417.87092927703861</v>
          </cell>
          <cell r="T279">
            <v>417.87092927703861</v>
          </cell>
          <cell r="U279">
            <v>417.87092927703861</v>
          </cell>
          <cell r="V279">
            <v>417.87092927703861</v>
          </cell>
          <cell r="W279">
            <v>417.87092927703861</v>
          </cell>
          <cell r="X279">
            <v>417.87092927703861</v>
          </cell>
          <cell r="Y279">
            <v>417.87092927703861</v>
          </cell>
          <cell r="Z279">
            <v>417.87092927703861</v>
          </cell>
          <cell r="AA279">
            <v>7685.0987357382728</v>
          </cell>
        </row>
        <row r="280">
          <cell r="B280" t="str">
            <v>2.1.6.  Tributos s/ Faturamento</v>
          </cell>
          <cell r="G280">
            <v>1273.9479686304855</v>
          </cell>
          <cell r="H280">
            <v>2478.7046864174235</v>
          </cell>
          <cell r="I280">
            <v>3685.6856023138653</v>
          </cell>
          <cell r="J280">
            <v>6210.1200595145401</v>
          </cell>
          <cell r="K280">
            <v>6883.5197101766971</v>
          </cell>
          <cell r="L280">
            <v>7473.4231479569289</v>
          </cell>
          <cell r="M280">
            <v>8107.0096303780147</v>
          </cell>
          <cell r="N280">
            <v>8233.7810137399756</v>
          </cell>
          <cell r="O280">
            <v>8555.7769181981021</v>
          </cell>
          <cell r="P280">
            <v>8827.9992219952692</v>
          </cell>
          <cell r="Q280">
            <v>9129.0490619242028</v>
          </cell>
          <cell r="R280">
            <v>9427.3758489114971</v>
          </cell>
          <cell r="S280">
            <v>9724.6952276276152</v>
          </cell>
          <cell r="T280">
            <v>10021.625921802113</v>
          </cell>
          <cell r="U280">
            <v>10315.936972966743</v>
          </cell>
          <cell r="V280">
            <v>10607.900242648426</v>
          </cell>
          <cell r="W280">
            <v>10896.428041122859</v>
          </cell>
          <cell r="X280">
            <v>11180.369314107544</v>
          </cell>
          <cell r="Y280">
            <v>11472.473588494573</v>
          </cell>
          <cell r="Z280">
            <v>11793.667806559963</v>
          </cell>
          <cell r="AA280">
            <v>166299.48998548684</v>
          </cell>
        </row>
        <row r="281">
          <cell r="B281" t="str">
            <v>2.1.7.  Seguros</v>
          </cell>
          <cell r="G281">
            <v>1418.53</v>
          </cell>
          <cell r="H281">
            <v>1337.01</v>
          </cell>
          <cell r="I281">
            <v>1765.14</v>
          </cell>
          <cell r="J281">
            <v>1759.68</v>
          </cell>
          <cell r="K281">
            <v>1735.2</v>
          </cell>
          <cell r="L281">
            <v>1559.53</v>
          </cell>
          <cell r="M281">
            <v>1466.8663148473761</v>
          </cell>
          <cell r="N281">
            <v>1686.3879792459181</v>
          </cell>
          <cell r="O281">
            <v>1639.387556103746</v>
          </cell>
          <cell r="P281">
            <v>1965.6123042788611</v>
          </cell>
          <cell r="Q281">
            <v>1744.309686830409</v>
          </cell>
          <cell r="R281">
            <v>1735.3949224158885</v>
          </cell>
          <cell r="S281">
            <v>1771.3423349214295</v>
          </cell>
          <cell r="T281">
            <v>1792.6871880801395</v>
          </cell>
          <cell r="U281">
            <v>1858.1366421212497</v>
          </cell>
          <cell r="V281">
            <v>1941.9292741418885</v>
          </cell>
          <cell r="W281">
            <v>2000.0168157402813</v>
          </cell>
          <cell r="X281">
            <v>2027.5228873705466</v>
          </cell>
          <cell r="Y281">
            <v>2056.9417651758981</v>
          </cell>
          <cell r="Z281">
            <v>2041.9718068332193</v>
          </cell>
          <cell r="AA281">
            <v>35303.597478106851</v>
          </cell>
        </row>
        <row r="282">
          <cell r="B282" t="str">
            <v xml:space="preserve">2.1.8.  Garantias </v>
          </cell>
          <cell r="G282">
            <v>1175.8654751999998</v>
          </cell>
          <cell r="H282">
            <v>1129.73524664</v>
          </cell>
          <cell r="I282">
            <v>1093.2348190399998</v>
          </cell>
          <cell r="J282">
            <v>1027.1048642399999</v>
          </cell>
          <cell r="K282">
            <v>963.74502223999991</v>
          </cell>
          <cell r="L282">
            <v>909.16931143999989</v>
          </cell>
          <cell r="M282">
            <v>917.78904209631071</v>
          </cell>
          <cell r="N282">
            <v>1006.5390075091218</v>
          </cell>
          <cell r="O282">
            <v>980.46195081394865</v>
          </cell>
          <cell r="P282">
            <v>961.09699286498449</v>
          </cell>
          <cell r="Q282">
            <v>920.60905775311426</v>
          </cell>
          <cell r="R282">
            <v>899.87368844821117</v>
          </cell>
          <cell r="S282">
            <v>883.04382778629724</v>
          </cell>
          <cell r="T282">
            <v>866.76875779238276</v>
          </cell>
          <cell r="U282">
            <v>852.12850954628811</v>
          </cell>
          <cell r="V282">
            <v>835.81174503315594</v>
          </cell>
          <cell r="W282">
            <v>816.42169021256234</v>
          </cell>
          <cell r="X282">
            <v>795.84165165579157</v>
          </cell>
          <cell r="Y282">
            <v>776.30942496258967</v>
          </cell>
          <cell r="Z282">
            <v>757.62846750522317</v>
          </cell>
          <cell r="AA282">
            <v>18569.178552779984</v>
          </cell>
        </row>
        <row r="283">
          <cell r="B283" t="str">
            <v>2.2.  INVESTIMENTOS / IMOBILIZADO     (2.2.1.+ ... + 2.2.7)</v>
          </cell>
          <cell r="G283">
            <v>28118.403999999995</v>
          </cell>
          <cell r="H283">
            <v>40923.550000000003</v>
          </cell>
          <cell r="I283">
            <v>48789.54</v>
          </cell>
          <cell r="J283">
            <v>44492.35</v>
          </cell>
          <cell r="K283">
            <v>16565.489999999998</v>
          </cell>
          <cell r="L283">
            <v>16380.919999999998</v>
          </cell>
          <cell r="M283">
            <v>20062.75</v>
          </cell>
          <cell r="N283">
            <v>24123.499999999996</v>
          </cell>
          <cell r="O283">
            <v>21965.620000000003</v>
          </cell>
          <cell r="P283">
            <v>36616.616000000002</v>
          </cell>
          <cell r="Q283">
            <v>22372.489999999998</v>
          </cell>
          <cell r="R283">
            <v>19510.12</v>
          </cell>
          <cell r="S283">
            <v>13548.759999999998</v>
          </cell>
          <cell r="T283">
            <v>8116.1100000000006</v>
          </cell>
          <cell r="U283">
            <v>6921.05</v>
          </cell>
          <cell r="V283">
            <v>4886.7400000000007</v>
          </cell>
          <cell r="W283">
            <v>5476.75</v>
          </cell>
          <cell r="X283">
            <v>4689.3600000000015</v>
          </cell>
          <cell r="Y283">
            <v>5132.88</v>
          </cell>
          <cell r="Z283">
            <v>10859.43</v>
          </cell>
          <cell r="AA283">
            <v>399552.43000000005</v>
          </cell>
        </row>
        <row r="284">
          <cell r="B284" t="str">
            <v xml:space="preserve">2.2.1.  Ampliação Principal </v>
          </cell>
          <cell r="G284">
            <v>41</v>
          </cell>
          <cell r="H284">
            <v>13364.33</v>
          </cell>
          <cell r="I284">
            <v>13288.289999999995</v>
          </cell>
          <cell r="J284">
            <v>17522.46</v>
          </cell>
          <cell r="K284">
            <v>9628.08</v>
          </cell>
          <cell r="L284">
            <v>11888.039999999999</v>
          </cell>
          <cell r="M284">
            <v>5811.58</v>
          </cell>
          <cell r="N284">
            <v>4790.1899999999996</v>
          </cell>
          <cell r="O284">
            <v>600</v>
          </cell>
          <cell r="P284">
            <v>487.74</v>
          </cell>
          <cell r="Q284">
            <v>543.87</v>
          </cell>
          <cell r="R284">
            <v>3318.15</v>
          </cell>
          <cell r="S284">
            <v>4245.8799999999992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85529.61</v>
          </cell>
        </row>
        <row r="285">
          <cell r="B285" t="str">
            <v>2.2.2.  Demais Obras de Ampliação/Melhoramentos</v>
          </cell>
          <cell r="G285">
            <v>13363.88</v>
          </cell>
          <cell r="H285">
            <v>12538.52</v>
          </cell>
          <cell r="I285">
            <v>20649.500000000004</v>
          </cell>
          <cell r="J285">
            <v>16723.559999999998</v>
          </cell>
          <cell r="K285">
            <v>4962.8199999999988</v>
          </cell>
          <cell r="L285">
            <v>3711.9799999999987</v>
          </cell>
          <cell r="M285">
            <v>9556.7899999999991</v>
          </cell>
          <cell r="N285">
            <v>15025.32</v>
          </cell>
          <cell r="O285">
            <v>15304.140000000003</v>
          </cell>
          <cell r="P285">
            <v>14140.27</v>
          </cell>
          <cell r="Q285">
            <v>12556.199999999999</v>
          </cell>
          <cell r="R285">
            <v>11832.529999999999</v>
          </cell>
          <cell r="S285">
            <v>6826.9599999999991</v>
          </cell>
          <cell r="T285">
            <v>556.62</v>
          </cell>
          <cell r="U285">
            <v>93.800000000000011</v>
          </cell>
          <cell r="V285">
            <v>94.800000000000011</v>
          </cell>
          <cell r="W285">
            <v>-0.75</v>
          </cell>
          <cell r="X285">
            <v>0.25</v>
          </cell>
          <cell r="Y285">
            <v>-0.75</v>
          </cell>
          <cell r="Z285">
            <v>0.25</v>
          </cell>
          <cell r="AA285">
            <v>157936.68999999997</v>
          </cell>
        </row>
        <row r="286">
          <cell r="B286" t="str">
            <v xml:space="preserve">2.2.3.  Equipamentos, Veiculos e Sist. Controle </v>
          </cell>
          <cell r="G286">
            <v>8443.5639999999985</v>
          </cell>
          <cell r="H286">
            <v>2255.65</v>
          </cell>
          <cell r="I286">
            <v>4332.67</v>
          </cell>
          <cell r="J286">
            <v>3398.35</v>
          </cell>
          <cell r="K286">
            <v>288.42</v>
          </cell>
          <cell r="L286">
            <v>93.199999999999989</v>
          </cell>
          <cell r="M286">
            <v>2478.92</v>
          </cell>
          <cell r="N286">
            <v>472.8</v>
          </cell>
          <cell r="O286">
            <v>18.72</v>
          </cell>
          <cell r="P286">
            <v>15723.436000000002</v>
          </cell>
          <cell r="Q286">
            <v>1317.05</v>
          </cell>
          <cell r="R286">
            <v>1342.5</v>
          </cell>
          <cell r="S286">
            <v>2211.7299999999996</v>
          </cell>
          <cell r="T286">
            <v>0</v>
          </cell>
          <cell r="U286">
            <v>853.41</v>
          </cell>
          <cell r="V286">
            <v>1715.48</v>
          </cell>
          <cell r="W286">
            <v>0</v>
          </cell>
          <cell r="X286">
            <v>0</v>
          </cell>
          <cell r="Y286">
            <v>2568.8900000000003</v>
          </cell>
          <cell r="Z286">
            <v>0</v>
          </cell>
          <cell r="AA286">
            <v>47514.79</v>
          </cell>
        </row>
        <row r="287">
          <cell r="B287" t="str">
            <v>2.2.4.  Desapropriações</v>
          </cell>
          <cell r="G287">
            <v>832.38000000000011</v>
          </cell>
          <cell r="H287">
            <v>857.78000000000009</v>
          </cell>
          <cell r="I287">
            <v>904.08</v>
          </cell>
          <cell r="J287">
            <v>856.32999999999993</v>
          </cell>
          <cell r="K287">
            <v>100.01</v>
          </cell>
          <cell r="L287">
            <v>56.02</v>
          </cell>
          <cell r="M287">
            <v>341.14</v>
          </cell>
          <cell r="N287">
            <v>812.16</v>
          </cell>
          <cell r="O287">
            <v>450.19</v>
          </cell>
          <cell r="P287">
            <v>450.19</v>
          </cell>
          <cell r="Q287">
            <v>436.18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6096.46</v>
          </cell>
        </row>
        <row r="288">
          <cell r="B288" t="str">
            <v xml:space="preserve">2.2.5.  Conservação Especial </v>
          </cell>
          <cell r="G288">
            <v>5437.58</v>
          </cell>
          <cell r="H288">
            <v>11907.27</v>
          </cell>
          <cell r="I288">
            <v>9615</v>
          </cell>
          <cell r="J288">
            <v>5991.6500000000005</v>
          </cell>
          <cell r="K288">
            <v>1586.16</v>
          </cell>
          <cell r="L288">
            <v>631.67999999999995</v>
          </cell>
          <cell r="M288">
            <v>1874.32</v>
          </cell>
          <cell r="N288">
            <v>3023.03</v>
          </cell>
          <cell r="O288">
            <v>5592.5699999999988</v>
          </cell>
          <cell r="P288">
            <v>5814.98</v>
          </cell>
          <cell r="Q288">
            <v>7519.19</v>
          </cell>
          <cell r="R288">
            <v>3016.94</v>
          </cell>
          <cell r="S288">
            <v>264.19</v>
          </cell>
          <cell r="T288">
            <v>7559.4900000000007</v>
          </cell>
          <cell r="U288">
            <v>5973.84</v>
          </cell>
          <cell r="V288">
            <v>3076.4600000000005</v>
          </cell>
          <cell r="W288">
            <v>5477.5</v>
          </cell>
          <cell r="X288">
            <v>4689.1100000000015</v>
          </cell>
          <cell r="Y288">
            <v>2564.7399999999998</v>
          </cell>
          <cell r="Z288">
            <v>10859.18</v>
          </cell>
          <cell r="AA288">
            <v>102474.88000000003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14727.297704991995</v>
          </cell>
          <cell r="H291">
            <v>9248.7558605405175</v>
          </cell>
          <cell r="I291">
            <v>9337.7327559122041</v>
          </cell>
          <cell r="J291">
            <v>9428.344327888095</v>
          </cell>
          <cell r="K291">
            <v>9502.6175766163742</v>
          </cell>
          <cell r="L291">
            <v>8405.1503230090602</v>
          </cell>
          <cell r="M291">
            <v>8878.7510980938587</v>
          </cell>
          <cell r="N291">
            <v>10245.243838549875</v>
          </cell>
          <cell r="O291">
            <v>10365.746624017167</v>
          </cell>
          <cell r="P291">
            <v>10470.7245917439</v>
          </cell>
          <cell r="Q291">
            <v>10576.503756503043</v>
          </cell>
          <cell r="R291">
            <v>10680.116345225006</v>
          </cell>
          <cell r="S291">
            <v>10783.45556123483</v>
          </cell>
          <cell r="T291">
            <v>10886.543483561121</v>
          </cell>
          <cell r="U291">
            <v>10988.773287738421</v>
          </cell>
          <cell r="V291">
            <v>11090.233103383862</v>
          </cell>
          <cell r="W291">
            <v>11190.408117207946</v>
          </cell>
          <cell r="X291">
            <v>11288.95660098876</v>
          </cell>
          <cell r="Y291">
            <v>11385.797344602041</v>
          </cell>
          <cell r="Z291">
            <v>11480.615442926293</v>
          </cell>
          <cell r="AA291">
            <v>210961.76774473436</v>
          </cell>
        </row>
        <row r="292">
          <cell r="B292" t="str">
            <v>2.3.1.  Valor Variável da Concessão</v>
          </cell>
          <cell r="G292">
            <v>1356.7677049919953</v>
          </cell>
          <cell r="H292">
            <v>1955.7458605405172</v>
          </cell>
          <cell r="I292">
            <v>2044.7227559122041</v>
          </cell>
          <cell r="J292">
            <v>2135.3343278880948</v>
          </cell>
          <cell r="K292">
            <v>2209.6075766163735</v>
          </cell>
          <cell r="L292">
            <v>1332.4611925766708</v>
          </cell>
          <cell r="M292">
            <v>1585.7410980938585</v>
          </cell>
          <cell r="N292">
            <v>2952.2338385498751</v>
          </cell>
          <cell r="O292">
            <v>3072.7366240171659</v>
          </cell>
          <cell r="P292">
            <v>3177.7145917438997</v>
          </cell>
          <cell r="Q292">
            <v>3283.4937565030423</v>
          </cell>
          <cell r="R292">
            <v>3387.106345225005</v>
          </cell>
          <cell r="S292">
            <v>3490.4455612348306</v>
          </cell>
          <cell r="T292">
            <v>3593.5334835611216</v>
          </cell>
          <cell r="U292">
            <v>3695.7632877384208</v>
          </cell>
          <cell r="V292">
            <v>3797.2231033838621</v>
          </cell>
          <cell r="W292">
            <v>3897.3981172079457</v>
          </cell>
          <cell r="X292">
            <v>3995.9466009887606</v>
          </cell>
          <cell r="Y292">
            <v>4092.7873446020412</v>
          </cell>
          <cell r="Z292">
            <v>4187.6054429262922</v>
          </cell>
          <cell r="AA292">
            <v>59244.36861430198</v>
          </cell>
        </row>
        <row r="293">
          <cell r="B293" t="str">
            <v xml:space="preserve">2.3.2.  Valor Fixo da Concessão </v>
          </cell>
          <cell r="G293">
            <v>13370.53</v>
          </cell>
          <cell r="H293">
            <v>7293.01</v>
          </cell>
          <cell r="I293">
            <v>7293.01</v>
          </cell>
          <cell r="J293">
            <v>7293.01</v>
          </cell>
          <cell r="K293">
            <v>7293.01</v>
          </cell>
          <cell r="L293">
            <v>7072.689130432389</v>
          </cell>
          <cell r="M293">
            <v>7293.01</v>
          </cell>
          <cell r="N293">
            <v>7293.01</v>
          </cell>
          <cell r="O293">
            <v>7293.01</v>
          </cell>
          <cell r="P293">
            <v>7293.01</v>
          </cell>
          <cell r="Q293">
            <v>7293.01</v>
          </cell>
          <cell r="R293">
            <v>7293.01</v>
          </cell>
          <cell r="S293">
            <v>7293.01</v>
          </cell>
          <cell r="T293">
            <v>7293.01</v>
          </cell>
          <cell r="U293">
            <v>7293.01</v>
          </cell>
          <cell r="V293">
            <v>7293.01</v>
          </cell>
          <cell r="W293">
            <v>7293.01</v>
          </cell>
          <cell r="X293">
            <v>7293.01</v>
          </cell>
          <cell r="Y293">
            <v>7293.01</v>
          </cell>
          <cell r="Z293">
            <v>7293.01</v>
          </cell>
          <cell r="AA293">
            <v>151717.39913043237</v>
          </cell>
        </row>
        <row r="294">
          <cell r="B294" t="str">
            <v>2.4.  DESEMBOLSOS  SOBRE O LUCRO     (2.4.1. + 2.4.2)</v>
          </cell>
          <cell r="G294">
            <v>3529.9319764028564</v>
          </cell>
          <cell r="H294">
            <v>7440.4819438225331</v>
          </cell>
          <cell r="I294">
            <v>7577.4563842797543</v>
          </cell>
          <cell r="J294">
            <v>6785.4014499739696</v>
          </cell>
          <cell r="K294">
            <v>8100.4185627360794</v>
          </cell>
          <cell r="L294">
            <v>8244.9619116264676</v>
          </cell>
          <cell r="M294">
            <v>9591.6869429918806</v>
          </cell>
          <cell r="N294">
            <v>11788.205435083453</v>
          </cell>
          <cell r="O294">
            <v>12185.99847999488</v>
          </cell>
          <cell r="P294">
            <v>11666.08042207884</v>
          </cell>
          <cell r="Q294">
            <v>12228.305652827394</v>
          </cell>
          <cell r="R294">
            <v>12902.197232667553</v>
          </cell>
          <cell r="S294">
            <v>13264.908359122232</v>
          </cell>
          <cell r="T294">
            <v>13890.257877019394</v>
          </cell>
          <cell r="U294">
            <v>14494.052150999038</v>
          </cell>
          <cell r="V294">
            <v>14694.236235894143</v>
          </cell>
          <cell r="W294">
            <v>15212.464659881134</v>
          </cell>
          <cell r="X294">
            <v>15661.402478628992</v>
          </cell>
          <cell r="Y294">
            <v>16246.628753752291</v>
          </cell>
          <cell r="Z294">
            <v>14025.966446722428</v>
          </cell>
          <cell r="AA294">
            <v>229531.04335650534</v>
          </cell>
        </row>
        <row r="295">
          <cell r="B295" t="str">
            <v xml:space="preserve">2.4.1.  Contribuição Social  </v>
          </cell>
          <cell r="G295">
            <v>861.55926700675298</v>
          </cell>
          <cell r="H295">
            <v>1809.5713803206145</v>
          </cell>
          <cell r="I295">
            <v>1842.7773052799405</v>
          </cell>
          <cell r="J295">
            <v>1650.7639878724774</v>
          </cell>
          <cell r="K295">
            <v>1969.5560152087467</v>
          </cell>
          <cell r="L295">
            <v>2006.3376291785376</v>
          </cell>
          <cell r="M295">
            <v>2331.0756225434861</v>
          </cell>
          <cell r="N295">
            <v>2863.5649539596252</v>
          </cell>
          <cell r="O295">
            <v>2950.6694785351101</v>
          </cell>
          <cell r="P295">
            <v>2823.6035514544642</v>
          </cell>
          <cell r="Q295">
            <v>2958.849315396239</v>
          </cell>
          <cell r="R295">
            <v>3120.8962878595662</v>
          </cell>
          <cell r="S295">
            <v>3207.4045057637195</v>
          </cell>
          <cell r="T295">
            <v>3357.4743672522782</v>
          </cell>
          <cell r="U295">
            <v>3502.2064627207315</v>
          </cell>
          <cell r="V295">
            <v>3548.9734139090097</v>
          </cell>
          <cell r="W295">
            <v>3672.7171427917897</v>
          </cell>
          <cell r="X295">
            <v>3779.5325061265371</v>
          </cell>
          <cell r="Y295">
            <v>3919.249654231091</v>
          </cell>
          <cell r="Z295">
            <v>3378.607883705492</v>
          </cell>
          <cell r="AA295">
            <v>55555.390731116218</v>
          </cell>
        </row>
        <row r="296">
          <cell r="B296" t="str">
            <v xml:space="preserve">2.4.2.  Imposto de Renda  </v>
          </cell>
          <cell r="G296">
            <v>2668.3727093961033</v>
          </cell>
          <cell r="H296">
            <v>5630.9105635019187</v>
          </cell>
          <cell r="I296">
            <v>5734.679078999814</v>
          </cell>
          <cell r="J296">
            <v>5134.637462101492</v>
          </cell>
          <cell r="K296">
            <v>6130.8625475273329</v>
          </cell>
          <cell r="L296">
            <v>6238.6242824479295</v>
          </cell>
          <cell r="M296">
            <v>7260.6113204483945</v>
          </cell>
          <cell r="N296">
            <v>8924.6404811238281</v>
          </cell>
          <cell r="O296">
            <v>9235.3290014597696</v>
          </cell>
          <cell r="P296">
            <v>8842.4768706243758</v>
          </cell>
          <cell r="Q296">
            <v>9269.4563374311547</v>
          </cell>
          <cell r="R296">
            <v>9781.3009448079865</v>
          </cell>
          <cell r="S296">
            <v>10057.503853358512</v>
          </cell>
          <cell r="T296">
            <v>10532.783509767116</v>
          </cell>
          <cell r="U296">
            <v>10991.845688278307</v>
          </cell>
          <cell r="V296">
            <v>11145.262821985134</v>
          </cell>
          <cell r="W296">
            <v>11539.747517089345</v>
          </cell>
          <cell r="X296">
            <v>11881.869972502454</v>
          </cell>
          <cell r="Y296">
            <v>12327.3790995212</v>
          </cell>
          <cell r="Z296">
            <v>10647.358563016936</v>
          </cell>
          <cell r="AA296">
            <v>173975.65262538911</v>
          </cell>
        </row>
        <row r="297">
          <cell r="B297" t="str">
            <v>3.  SALDO DO CAIXA     (1 - 2)</v>
          </cell>
          <cell r="G297">
            <v>-19472.790638818435</v>
          </cell>
          <cell r="H297">
            <v>-22184.887821393822</v>
          </cell>
          <cell r="I297">
            <v>-27068.836533192763</v>
          </cell>
          <cell r="J297">
            <v>-21755.608066480287</v>
          </cell>
          <cell r="K297">
            <v>9832.3545648397267</v>
          </cell>
          <cell r="L297">
            <v>11413.798836812348</v>
          </cell>
          <cell r="M297">
            <v>11878.023429102162</v>
          </cell>
          <cell r="N297">
            <v>14095.161168173887</v>
          </cell>
          <cell r="O297">
            <v>18781.36764712265</v>
          </cell>
          <cell r="P297">
            <v>6730.4958219851833</v>
          </cell>
          <cell r="Q297">
            <v>23796.327007175496</v>
          </cell>
          <cell r="R297">
            <v>30186.91911507136</v>
          </cell>
          <cell r="S297">
            <v>38813.50410527573</v>
          </cell>
          <cell r="T297">
            <v>46656.073241699836</v>
          </cell>
          <cell r="U297">
            <v>50209.665507742524</v>
          </cell>
          <cell r="V297">
            <v>53605.859312700937</v>
          </cell>
          <cell r="W297">
            <v>55413.246099748663</v>
          </cell>
          <cell r="X297">
            <v>58650.063672685152</v>
          </cell>
          <cell r="Y297">
            <v>61934.786748868763</v>
          </cell>
          <cell r="Z297">
            <v>62529.896399447985</v>
          </cell>
          <cell r="AA297">
            <v>464045.41961856699</v>
          </cell>
        </row>
        <row r="298">
          <cell r="B298" t="str">
            <v xml:space="preserve">4. T.I.R. (Taxa Interna de Retorno) Anual do Projeto     </v>
          </cell>
          <cell r="G298">
            <v>0.17538656432356484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136008.47411252346</v>
          </cell>
          <cell r="H303">
            <v>139083.46466782322</v>
          </cell>
          <cell r="I303">
            <v>142063.36189175968</v>
          </cell>
          <cell r="J303">
            <v>144940.61144094629</v>
          </cell>
          <cell r="K303">
            <v>147708.3695844688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709804.28169752157</v>
          </cell>
        </row>
        <row r="304">
          <cell r="B304" t="str">
            <v>1.1.  RECEITAS     (1.1.1.+ ... + 1.1.4)</v>
          </cell>
          <cell r="G304">
            <v>136008.47411252346</v>
          </cell>
          <cell r="H304">
            <v>139083.46466782322</v>
          </cell>
          <cell r="I304">
            <v>142063.36189175968</v>
          </cell>
          <cell r="J304">
            <v>144940.61144094629</v>
          </cell>
          <cell r="K304">
            <v>147708.3695844688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709804.28169752157</v>
          </cell>
        </row>
        <row r="305">
          <cell r="B305" t="str">
            <v>1.1.1   Receitas de Pedágio</v>
          </cell>
          <cell r="G305">
            <v>135669.15358908995</v>
          </cell>
          <cell r="H305">
            <v>138736.47250913622</v>
          </cell>
          <cell r="I305">
            <v>141708.93534126432</v>
          </cell>
          <cell r="J305">
            <v>144579.0065890293</v>
          </cell>
          <cell r="K305">
            <v>147339.85959558791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708033.4276241078</v>
          </cell>
        </row>
        <row r="306">
          <cell r="B306" t="str">
            <v>1.1.2   Outras Receitas Operacionais</v>
          </cell>
          <cell r="G306">
            <v>339.32052343351086</v>
          </cell>
          <cell r="H306">
            <v>346.99215868701856</v>
          </cell>
          <cell r="I306">
            <v>354.42655049533801</v>
          </cell>
          <cell r="J306">
            <v>361.60485191699144</v>
          </cell>
          <cell r="K306">
            <v>368.50998888088702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1770.8540734137459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75774.061779032636</v>
          </cell>
          <cell r="H309">
            <v>77050.686228843144</v>
          </cell>
          <cell r="I309">
            <v>78287.831379563431</v>
          </cell>
          <cell r="J309">
            <v>79482.360942058251</v>
          </cell>
          <cell r="K309">
            <v>80631.433647694124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391226.37397719157</v>
          </cell>
        </row>
        <row r="310">
          <cell r="B310" t="str">
            <v>2.1.  OPERACIONAIS     (2.1.1.+ ... + 2.1.8)</v>
          </cell>
          <cell r="G310">
            <v>42061.932824236064</v>
          </cell>
          <cell r="H310">
            <v>42360.545147221252</v>
          </cell>
          <cell r="I310">
            <v>42649.922957102041</v>
          </cell>
          <cell r="J310">
            <v>42929.332651616358</v>
          </cell>
          <cell r="K310">
            <v>43198.109636077003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213199.84321625272</v>
          </cell>
        </row>
        <row r="311">
          <cell r="B311" t="str">
            <v xml:space="preserve">2.1.1.  Pessoal / Administradores   </v>
          </cell>
          <cell r="G311">
            <v>21258.878273202434</v>
          </cell>
          <cell r="H311">
            <v>21258.878273202434</v>
          </cell>
          <cell r="I311">
            <v>21258.878273202434</v>
          </cell>
          <cell r="J311">
            <v>21258.878273202434</v>
          </cell>
          <cell r="K311">
            <v>21258.878273202434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106294.39136601216</v>
          </cell>
        </row>
        <row r="312">
          <cell r="B312" t="str">
            <v xml:space="preserve">2.1.2.  Conservação de Rotina  </v>
          </cell>
          <cell r="G312">
            <v>3969.4575778208427</v>
          </cell>
          <cell r="H312">
            <v>3969.4575778208427</v>
          </cell>
          <cell r="I312">
            <v>3969.4575778208427</v>
          </cell>
          <cell r="J312">
            <v>3969.4575778208427</v>
          </cell>
          <cell r="K312">
            <v>3969.4575778208427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19847.287889104213</v>
          </cell>
        </row>
        <row r="313">
          <cell r="B313" t="str">
            <v xml:space="preserve">2.1.3.  Consumo   </v>
          </cell>
          <cell r="G313">
            <v>1353.0062078352937</v>
          </cell>
          <cell r="H313">
            <v>1353.0062078352937</v>
          </cell>
          <cell r="I313">
            <v>1353.0062078352937</v>
          </cell>
          <cell r="J313">
            <v>1353.0062078352937</v>
          </cell>
          <cell r="K313">
            <v>1353.0062078352937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6765.0310391764688</v>
          </cell>
        </row>
        <row r="314">
          <cell r="B314" t="str">
            <v>2.1.4.  Transportes</v>
          </cell>
          <cell r="G314">
            <v>1231.4338887250619</v>
          </cell>
          <cell r="H314">
            <v>1231.4338887250619</v>
          </cell>
          <cell r="I314">
            <v>1231.4338887250619</v>
          </cell>
          <cell r="J314">
            <v>1231.4338887250619</v>
          </cell>
          <cell r="K314">
            <v>1231.4338887250619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6157.1694436253092</v>
          </cell>
        </row>
        <row r="315">
          <cell r="B315" t="str">
            <v>2.1.5.  Diversas</v>
          </cell>
          <cell r="G315">
            <v>417.87092927703861</v>
          </cell>
          <cell r="H315">
            <v>417.87092927703861</v>
          </cell>
          <cell r="I315">
            <v>417.87092927703861</v>
          </cell>
          <cell r="J315">
            <v>417.87092927703861</v>
          </cell>
          <cell r="K315">
            <v>417.87092927703861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2089.3546463851931</v>
          </cell>
        </row>
        <row r="316">
          <cell r="B316" t="str">
            <v>2.1.6.  Tributos s/ Faturamento</v>
          </cell>
          <cell r="G316">
            <v>11764.733010733278</v>
          </cell>
          <cell r="H316">
            <v>12030.719693766709</v>
          </cell>
          <cell r="I316">
            <v>12288.480803637212</v>
          </cell>
          <cell r="J316">
            <v>12537.362889641856</v>
          </cell>
          <cell r="K316">
            <v>12776.77396905655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61398.0703668356</v>
          </cell>
        </row>
        <row r="317">
          <cell r="B317" t="str">
            <v>2.1.7.  Seguros</v>
          </cell>
          <cell r="G317">
            <v>1712.707408154839</v>
          </cell>
          <cell r="H317">
            <v>1744.0477118944541</v>
          </cell>
          <cell r="I317">
            <v>1774.4188244008146</v>
          </cell>
          <cell r="J317">
            <v>1803.7437518061247</v>
          </cell>
          <cell r="K317">
            <v>1831.9527428049059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8866.8704390611383</v>
          </cell>
        </row>
        <row r="318">
          <cell r="B318" t="str">
            <v xml:space="preserve">2.1.8.  Garantias </v>
          </cell>
          <cell r="G318">
            <v>353.84552848726855</v>
          </cell>
          <cell r="H318">
            <v>355.13086469941413</v>
          </cell>
          <cell r="I318">
            <v>356.37645220334844</v>
          </cell>
          <cell r="J318">
            <v>357.57913330770992</v>
          </cell>
          <cell r="K318">
            <v>358.73604735487629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1781.6680260526175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4080.2542233757035</v>
          </cell>
          <cell r="H327">
            <v>4172.5039400346968</v>
          </cell>
          <cell r="I327">
            <v>4261.9008567527899</v>
          </cell>
          <cell r="J327">
            <v>4348.2183432283882</v>
          </cell>
          <cell r="K327">
            <v>4431.251087534064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21294.128450925644</v>
          </cell>
        </row>
        <row r="328">
          <cell r="B328" t="str">
            <v>2.3.1.  Valor Variável da Concessão</v>
          </cell>
          <cell r="G328">
            <v>4080.2542233757035</v>
          </cell>
          <cell r="H328">
            <v>4172.5039400346968</v>
          </cell>
          <cell r="I328">
            <v>4261.9008567527899</v>
          </cell>
          <cell r="J328">
            <v>4348.2183432283882</v>
          </cell>
          <cell r="K328">
            <v>4431.251087534064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21294.128450925644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29631.874731420859</v>
          </cell>
          <cell r="H330">
            <v>30517.637141587205</v>
          </cell>
          <cell r="I330">
            <v>31376.007565708598</v>
          </cell>
          <cell r="J330">
            <v>32204.809947213507</v>
          </cell>
          <cell r="K330">
            <v>33002.072924083055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156732.40231001322</v>
          </cell>
        </row>
        <row r="331">
          <cell r="B331" t="str">
            <v xml:space="preserve">2.4.1.  Contribuição Social  </v>
          </cell>
          <cell r="G331">
            <v>7189.3029651929355</v>
          </cell>
          <cell r="H331">
            <v>7404.0332464453832</v>
          </cell>
          <cell r="I331">
            <v>7612.1230462323874</v>
          </cell>
          <cell r="J331">
            <v>7813.0448356881225</v>
          </cell>
          <cell r="K331">
            <v>8006.3207088686186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38024.824802427444</v>
          </cell>
        </row>
        <row r="332">
          <cell r="B332" t="str">
            <v xml:space="preserve">2.4.2.  Imposto de Renda  </v>
          </cell>
          <cell r="G332">
            <v>22442.571766227924</v>
          </cell>
          <cell r="H332">
            <v>23113.603895141823</v>
          </cell>
          <cell r="I332">
            <v>23763.884519476211</v>
          </cell>
          <cell r="J332">
            <v>24391.765111525383</v>
          </cell>
          <cell r="K332">
            <v>24995.752215214434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118707.57750758578</v>
          </cell>
        </row>
        <row r="333">
          <cell r="B333" t="str">
            <v>3.  SALDO DO CAIXA     (1 - 2)</v>
          </cell>
          <cell r="G333">
            <v>60234.412333490822</v>
          </cell>
          <cell r="H333">
            <v>62032.77843898008</v>
          </cell>
          <cell r="I333">
            <v>63775.530512196245</v>
          </cell>
          <cell r="J333">
            <v>65458.250498888039</v>
          </cell>
          <cell r="K333">
            <v>67076.93593677468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318577.90772033</v>
          </cell>
        </row>
        <row r="334">
          <cell r="B334" t="str">
            <v xml:space="preserve">4. T.I.R. (Taxa Interna de Retorno) Anual do Projeto     </v>
          </cell>
          <cell r="G334">
            <v>0.18870041972201257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Simulad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"/>
      <sheetName val="MI, 02 ENE 08"/>
      <sheetName val="JU, 03 ENE 08"/>
      <sheetName val="VI, 04 ENE 08"/>
      <sheetName val="SA, 05 ENE 08"/>
      <sheetName val="LU, 07 ENE 08"/>
      <sheetName val="MA, 08 ENE 08"/>
      <sheetName val="MI, 09 ENE 08"/>
      <sheetName val="JU, 10 ENE 08"/>
      <sheetName val="VI, 11 ENE 08"/>
      <sheetName val="SA, 12 ENE 08"/>
      <sheetName val="LU, 14 ENE 08"/>
      <sheetName val="MA, 15 ENE 08"/>
      <sheetName val="MI, 16 ENE 08"/>
      <sheetName val="JU, 17 ENE 08"/>
      <sheetName val="VI, 18 ENE 08"/>
      <sheetName val="SA, 19 ENE 08"/>
      <sheetName val="LU, 21 ENE 08"/>
      <sheetName val="MA, 22 ENE 08"/>
      <sheetName val="MI, 23 ENE 08"/>
      <sheetName val="JU, 24 ENE 08"/>
      <sheetName val="VI, 25 ENE 08"/>
      <sheetName val="SA, 26 ENE 08"/>
      <sheetName val="LU, 28 ENE 08"/>
      <sheetName val="MA, 29 ENE 08"/>
      <sheetName val="MI, 30 ENE 08"/>
      <sheetName val="JU, 31 ENE 08"/>
      <sheetName val="LIQUIDACION"/>
      <sheetName val="INFODAY"/>
      <sheetName val="RESUMEN"/>
      <sheetName val="Resumen Vtas."/>
      <sheetName val="Informe Semanal"/>
      <sheetName val="Hoja1"/>
      <sheetName val="Hoja3"/>
      <sheetName val="Cobertura Bud"/>
      <sheetName val="Promoción"/>
      <sheetName val="Hoja2"/>
      <sheetName val="Inf. Gerenc"/>
      <sheetName val="Inf. Geren-Metropolitana"/>
      <sheetName val="Graf. Cob. His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MSERV"/>
      <sheetName val="CONCESS"/>
      <sheetName val="Siglas"/>
      <sheetName val="Critérios"/>
      <sheetName val="Índice"/>
      <sheetName val="Definições"/>
      <sheetName val="Relatório I"/>
      <sheetName val="Relatório II"/>
      <sheetName val="Gráficos"/>
      <sheetName val="Painel de controle"/>
      <sheetName val="A1 - Capex Matriz"/>
      <sheetName val="A2 - Capex uso"/>
      <sheetName val="A1 - Investimentos"/>
      <sheetName val="A2 - Investimentos #"/>
      <sheetName val="A3 - Reinvestimentos #"/>
      <sheetName val="A4 - Investimentos Totais #"/>
      <sheetName val="A5 - Investimentos $"/>
      <sheetName val="A6 - Depreciação"/>
      <sheetName val="A7 - Venda Ativos"/>
      <sheetName val="A8 - Valor de Liquidação"/>
      <sheetName val="B0 - Demanda Base"/>
      <sheetName val="B1 - Serviços e Demanda"/>
      <sheetName val="B2 - Demanda Anual Agregada "/>
      <sheetName val="B3 - Previsão de Receita Bruta"/>
      <sheetName val="C1 - Custo Materiais"/>
      <sheetName val="C2 - Custo Mão-de-Obra Direta"/>
      <sheetName val="C3 - Outros Custos Diretos"/>
      <sheetName val="C4 - Custo Direto Unitário"/>
      <sheetName val="C5 - Custo Direto Total"/>
      <sheetName val="C6 - Custos Indiretos"/>
      <sheetName val="C7 - Custo Total e Unitário"/>
      <sheetName val="C8 - Previsão de CSP"/>
      <sheetName val="D1 - Cargos e Salários"/>
      <sheetName val="D2 - Funcionários #"/>
      <sheetName val="D3 - Funcionários $"/>
      <sheetName val="D4 - # Despesas Operacionais"/>
      <sheetName val="D5 - $ Despesas Operacionais"/>
      <sheetName val="E1 - Tributos"/>
      <sheetName val="F1 - Variação da NCG"/>
      <sheetName val="G1 - TMA"/>
      <sheetName val="G2 - Financiamento"/>
      <sheetName val="Fluxo 20 anos"/>
      <sheetName val="Fluxo 15 anos"/>
      <sheetName val="Fluxo 10 anos"/>
      <sheetName val="Chart7"/>
      <sheetName val="Chart8"/>
      <sheetName val="Chart9"/>
      <sheetName val="I1 - Cenários"/>
      <sheetName val="Chart10"/>
      <sheetName val="Chart11"/>
      <sheetName val="Chart12"/>
      <sheetName val="J2 - Demanda Mensal e Diária"/>
      <sheetName val="J2 - Gastos com Veículos"/>
      <sheetName val="J4 - Índices"/>
      <sheetName val="J6 - Recursos de Apoio"/>
      <sheetName val="Aux Categorias"/>
      <sheetName val="Resumo por serviço"/>
      <sheetName val="Resumo do modelo"/>
      <sheetName val="MASCA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1">
          <cell r="A21" t="str">
            <v>Bilheteria</v>
          </cell>
        </row>
        <row r="22">
          <cell r="A22" t="str">
            <v>Estacionamento</v>
          </cell>
        </row>
        <row r="23">
          <cell r="A23" t="str">
            <v>Trenzinho</v>
          </cell>
        </row>
        <row r="24">
          <cell r="A24" t="str">
            <v>Restaurante 1 - Dona Chica</v>
          </cell>
        </row>
        <row r="25">
          <cell r="A25" t="str">
            <v>Restaurante 2 - Peito Roxo</v>
          </cell>
        </row>
        <row r="26">
          <cell r="A26" t="str">
            <v>Chocolateria e empório dos piqueniques</v>
          </cell>
        </row>
        <row r="27">
          <cell r="A27" t="str">
            <v>Lojas de souvenires</v>
          </cell>
        </row>
        <row r="28">
          <cell r="A28" t="str">
            <v>Hospedagem - Refúgio das Araucárias</v>
          </cell>
        </row>
        <row r="29">
          <cell r="A29" t="str">
            <v>Aluguel de bicicleta</v>
          </cell>
        </row>
        <row r="30">
          <cell r="A30" t="str">
            <v>Circuito arvorismo e passarelas</v>
          </cell>
        </row>
        <row r="31">
          <cell r="A31" t="str">
            <v>Cafeteria Bosque Vermelho</v>
          </cell>
        </row>
        <row r="32">
          <cell r="A32" t="str">
            <v>Bike Park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ação Pacotes Opcionais"/>
      <sheetName val="Base"/>
      <sheetName val="Total-R$"/>
      <sheetName val="Total-Qtde"/>
      <sheetName val="Pacotes"/>
      <sheetName val="URD"/>
      <sheetName val="UCP"/>
      <sheetName val="S01"/>
      <sheetName val="S02"/>
      <sheetName val="S03"/>
      <sheetName val="S04"/>
      <sheetName val="S05"/>
      <sheetName val="S06"/>
      <sheetName val="S07"/>
      <sheetName val="S08"/>
      <sheetName val="S0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UBB-Jul-04"/>
      <sheetName val="AAR"/>
      <sheetName val="BSB (2)"/>
      <sheetName val="BP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ções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 - INPUT ONLY"/>
      <sheetName val="Key Figures - INPUT ONLY"/>
      <sheetName val="Risk Analysis - INPUT ONLY"/>
      <sheetName val="Status in EUR"/>
      <sheetName val="Key Figures in EUR"/>
      <sheetName val="Risk Analysis in EUR"/>
      <sheetName val="Status in LC"/>
      <sheetName val="Key Figures in LC"/>
      <sheetName val="Risk Analysis in LC"/>
      <sheetName val="Risk Mgmt Actions - INPUT ONLY"/>
      <sheetName val="Risk Mgmt Actions"/>
      <sheetName val="Basic Information"/>
      <sheetName val="Status Letter in EUR"/>
      <sheetName val="Status Letter in LC"/>
      <sheetName val="Log"/>
      <sheetName val="RM Analysis in EUR"/>
      <sheetName val="RM Analysis in LC"/>
      <sheetName val=" "/>
    </sheetNames>
    <sheetDataSet>
      <sheetData sheetId="0">
        <row r="7">
          <cell r="Q7" t="b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 PC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Demanda"/>
      <sheetName val="Ingressos"/>
      <sheetName val="Cabanas"/>
    </sheetNames>
    <sheetDataSet>
      <sheetData sheetId="0"/>
      <sheetData sheetId="1"/>
      <sheetData sheetId="2">
        <row r="2">
          <cell r="C2">
            <v>40</v>
          </cell>
        </row>
      </sheetData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MSERV"/>
      <sheetName val="CONCESS"/>
      <sheetName val="Siglas"/>
      <sheetName val="Critérios"/>
      <sheetName val="Índice"/>
      <sheetName val="Definições"/>
      <sheetName val="Relatório I"/>
      <sheetName val="Relatório II"/>
      <sheetName val="Gráficos"/>
      <sheetName val="Painel de controle"/>
      <sheetName val="A1 - Capex Matriz"/>
      <sheetName val="A2 - Capex uso"/>
      <sheetName val="A1 - Investimentos"/>
      <sheetName val="A2 - Investimentos #"/>
      <sheetName val="A3 - Reinvestimentos #"/>
      <sheetName val="A4 - Investimentos Totais #"/>
      <sheetName val="A5 - Investimentos $"/>
      <sheetName val="A6 - Depreciação"/>
      <sheetName val="A7 - Venda Ativos"/>
      <sheetName val="A8 - Valor de Liquidação"/>
      <sheetName val="resumo UGC"/>
      <sheetName val="B0 - Demanda Base"/>
      <sheetName val="B1 - Serviços e Demanda"/>
      <sheetName val="B2 - Demanda Anual Agregada "/>
      <sheetName val="B3 - Previsão de Receita Bruta"/>
      <sheetName val="Sheet1"/>
      <sheetName val="C1 - Custo Materiais"/>
      <sheetName val="C2 - Custo Mão-de-Obra Direta"/>
      <sheetName val="C3 - Outros Custos Diretos"/>
      <sheetName val="C4 - Custo Direto Unitário"/>
      <sheetName val="C5 - Custo Direto Total"/>
      <sheetName val="C6 - Custos Indiretos"/>
      <sheetName val="C7 - Custo Total e Unitário"/>
      <sheetName val="C8 - Previsão de CSP"/>
      <sheetName val="MASCARA"/>
      <sheetName val="Resumo do modelo"/>
      <sheetName val="D1 - Cargos e Salários"/>
      <sheetName val="RH resumo"/>
      <sheetName val="D2 - Funcionários #"/>
      <sheetName val="D3 - Funcionários $"/>
      <sheetName val="D4 - # Despesas Operacionais"/>
      <sheetName val="D5 - $ Despesas Operacionais"/>
      <sheetName val="E1 - Tributos"/>
      <sheetName val="F1 - Variação da NCG"/>
      <sheetName val="G1 - TMA"/>
      <sheetName val="G2 - Financiamento"/>
      <sheetName val="Fluxo 20 anos"/>
      <sheetName val="Fluxo 15 anos"/>
      <sheetName val="Fluxo 10 anos"/>
      <sheetName val="Chart7"/>
      <sheetName val="Chart8"/>
      <sheetName val="Chart9"/>
      <sheetName val="I1 - Cenários"/>
      <sheetName val="Chart10"/>
      <sheetName val="Chart11"/>
      <sheetName val="Chart12"/>
      <sheetName val="J2 - Demanda Mensal e Diária"/>
      <sheetName val="J2 - Gastos com Veículos"/>
      <sheetName val="J4 - Índices"/>
      <sheetName val="J6 - Recursos de Apoio"/>
      <sheetName val="Aux Categorias"/>
      <sheetName val="Resumo por serviço"/>
      <sheetName val="Memoria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1">
          <cell r="A71" t="str">
            <v>Demanda de visitação TOTAL</v>
          </cell>
          <cell r="B71">
            <v>168373</v>
          </cell>
          <cell r="C71">
            <v>185210</v>
          </cell>
          <cell r="D71">
            <v>203731</v>
          </cell>
          <cell r="E71">
            <v>220029</v>
          </cell>
          <cell r="F71">
            <v>237632</v>
          </cell>
          <cell r="G71">
            <v>256642</v>
          </cell>
          <cell r="H71">
            <v>272041</v>
          </cell>
          <cell r="I71">
            <v>288363</v>
          </cell>
          <cell r="J71">
            <v>305665</v>
          </cell>
          <cell r="K71">
            <v>317892</v>
          </cell>
          <cell r="L71">
            <v>330607</v>
          </cell>
          <cell r="M71">
            <v>343832</v>
          </cell>
          <cell r="N71">
            <v>357585</v>
          </cell>
          <cell r="O71">
            <v>371888</v>
          </cell>
          <cell r="P71">
            <v>386764</v>
          </cell>
          <cell r="Q71">
            <v>402234</v>
          </cell>
          <cell r="R71">
            <v>418324</v>
          </cell>
          <cell r="S71">
            <v>435057</v>
          </cell>
          <cell r="T71">
            <v>452459</v>
          </cell>
          <cell r="U71">
            <v>470557</v>
          </cell>
        </row>
        <row r="72">
          <cell r="A72" t="str">
            <v>Bilheteria</v>
          </cell>
          <cell r="B72">
            <v>168373</v>
          </cell>
          <cell r="C72">
            <v>185210</v>
          </cell>
          <cell r="D72">
            <v>203731</v>
          </cell>
          <cell r="E72">
            <v>220029</v>
          </cell>
          <cell r="F72">
            <v>237632</v>
          </cell>
          <cell r="G72">
            <v>256642</v>
          </cell>
          <cell r="H72">
            <v>272041</v>
          </cell>
          <cell r="I72">
            <v>288363</v>
          </cell>
          <cell r="J72">
            <v>305665</v>
          </cell>
          <cell r="K72">
            <v>317892</v>
          </cell>
          <cell r="L72">
            <v>330607</v>
          </cell>
          <cell r="M72">
            <v>343832</v>
          </cell>
          <cell r="N72">
            <v>357585</v>
          </cell>
          <cell r="O72">
            <v>371888</v>
          </cell>
          <cell r="P72">
            <v>386764</v>
          </cell>
          <cell r="Q72">
            <v>402234</v>
          </cell>
          <cell r="R72">
            <v>418324</v>
          </cell>
          <cell r="S72">
            <v>435057</v>
          </cell>
          <cell r="T72">
            <v>452459</v>
          </cell>
          <cell r="U72">
            <v>470557</v>
          </cell>
          <cell r="V72">
            <v>0.83333333333333337</v>
          </cell>
        </row>
        <row r="73">
          <cell r="A73" t="str">
            <v>Estacionamento</v>
          </cell>
          <cell r="B73">
            <v>53149</v>
          </cell>
          <cell r="C73">
            <v>57999</v>
          </cell>
          <cell r="D73">
            <v>63333</v>
          </cell>
          <cell r="E73">
            <v>68027</v>
          </cell>
          <cell r="F73">
            <v>73096</v>
          </cell>
          <cell r="G73">
            <v>78571</v>
          </cell>
          <cell r="H73">
            <v>83006</v>
          </cell>
          <cell r="I73">
            <v>87707</v>
          </cell>
          <cell r="J73">
            <v>92457</v>
          </cell>
          <cell r="K73">
            <v>95783</v>
          </cell>
          <cell r="L73">
            <v>99036</v>
          </cell>
          <cell r="M73">
            <v>102252</v>
          </cell>
          <cell r="N73">
            <v>105597</v>
          </cell>
          <cell r="O73">
            <v>108616</v>
          </cell>
          <cell r="P73">
            <v>111377</v>
          </cell>
          <cell r="Q73">
            <v>114249</v>
          </cell>
          <cell r="R73">
            <v>117153</v>
          </cell>
          <cell r="S73">
            <v>119697</v>
          </cell>
          <cell r="T73">
            <v>122342</v>
          </cell>
          <cell r="U73">
            <v>125093</v>
          </cell>
          <cell r="V73">
            <v>0.83333333333333337</v>
          </cell>
        </row>
        <row r="74">
          <cell r="A74" t="str">
            <v>Trenzinho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 t="str">
            <v>Restaurante 1 - Dona Chica</v>
          </cell>
          <cell r="B75">
            <v>24686</v>
          </cell>
          <cell r="C75">
            <v>26959</v>
          </cell>
          <cell r="D75">
            <v>29459</v>
          </cell>
          <cell r="E75">
            <v>31659</v>
          </cell>
          <cell r="F75">
            <v>34036</v>
          </cell>
          <cell r="G75">
            <v>36602</v>
          </cell>
          <cell r="H75">
            <v>38596</v>
          </cell>
          <cell r="I75">
            <v>40677</v>
          </cell>
          <cell r="J75">
            <v>42667</v>
          </cell>
          <cell r="K75">
            <v>44061</v>
          </cell>
          <cell r="L75">
            <v>45383</v>
          </cell>
          <cell r="M75">
            <v>46534</v>
          </cell>
          <cell r="N75">
            <v>47730</v>
          </cell>
          <cell r="O75">
            <v>48975</v>
          </cell>
          <cell r="P75">
            <v>50044</v>
          </cell>
          <cell r="Q75">
            <v>51146</v>
          </cell>
          <cell r="R75">
            <v>52292</v>
          </cell>
          <cell r="S75">
            <v>53482</v>
          </cell>
          <cell r="T75">
            <v>54644</v>
          </cell>
          <cell r="U75">
            <v>55852</v>
          </cell>
          <cell r="V75">
            <v>0.66666666666666663</v>
          </cell>
        </row>
        <row r="76">
          <cell r="A76" t="str">
            <v>Restaurante 2 - Peito Roxo</v>
          </cell>
          <cell r="B76">
            <v>16837</v>
          </cell>
          <cell r="C76">
            <v>18521</v>
          </cell>
          <cell r="D76">
            <v>20373</v>
          </cell>
          <cell r="E76">
            <v>22003</v>
          </cell>
          <cell r="F76">
            <v>23763</v>
          </cell>
          <cell r="G76">
            <v>25664</v>
          </cell>
          <cell r="H76">
            <v>27091</v>
          </cell>
          <cell r="I76">
            <v>28560</v>
          </cell>
          <cell r="J76">
            <v>30117</v>
          </cell>
          <cell r="K76">
            <v>31217</v>
          </cell>
          <cell r="L76">
            <v>32362</v>
          </cell>
          <cell r="M76">
            <v>33552</v>
          </cell>
          <cell r="N76">
            <v>34790</v>
          </cell>
          <cell r="O76">
            <v>36077</v>
          </cell>
          <cell r="P76">
            <v>37416</v>
          </cell>
          <cell r="Q76">
            <v>38808</v>
          </cell>
          <cell r="R76">
            <v>40256</v>
          </cell>
          <cell r="S76">
            <v>41762</v>
          </cell>
          <cell r="T76">
            <v>43328</v>
          </cell>
          <cell r="U76">
            <v>44957</v>
          </cell>
          <cell r="V76">
            <v>0.66666666666666663</v>
          </cell>
        </row>
        <row r="77">
          <cell r="A77" t="str">
            <v>Chocolateria e empório dos piqueniques</v>
          </cell>
          <cell r="B77">
            <v>33675</v>
          </cell>
          <cell r="C77">
            <v>37042</v>
          </cell>
          <cell r="D77">
            <v>40746</v>
          </cell>
          <cell r="E77">
            <v>44006</v>
          </cell>
          <cell r="F77">
            <v>47526</v>
          </cell>
          <cell r="G77">
            <v>51328</v>
          </cell>
          <cell r="H77">
            <v>54408</v>
          </cell>
          <cell r="I77">
            <v>57673</v>
          </cell>
          <cell r="J77">
            <v>61133</v>
          </cell>
          <cell r="K77">
            <v>63578</v>
          </cell>
          <cell r="L77">
            <v>66121</v>
          </cell>
          <cell r="M77">
            <v>68766</v>
          </cell>
          <cell r="N77">
            <v>71517</v>
          </cell>
          <cell r="O77">
            <v>74378</v>
          </cell>
          <cell r="P77">
            <v>77353</v>
          </cell>
          <cell r="Q77">
            <v>80447</v>
          </cell>
          <cell r="R77">
            <v>83665</v>
          </cell>
          <cell r="S77">
            <v>87011</v>
          </cell>
          <cell r="T77">
            <v>90492</v>
          </cell>
          <cell r="U77">
            <v>94111</v>
          </cell>
          <cell r="V77">
            <v>0.66666666666666663</v>
          </cell>
        </row>
        <row r="78">
          <cell r="A78" t="str">
            <v>Lojas de souvenires</v>
          </cell>
          <cell r="B78">
            <v>25256</v>
          </cell>
          <cell r="C78">
            <v>27781</v>
          </cell>
          <cell r="D78">
            <v>30560</v>
          </cell>
          <cell r="E78">
            <v>33004</v>
          </cell>
          <cell r="F78">
            <v>35645</v>
          </cell>
          <cell r="G78">
            <v>38496</v>
          </cell>
          <cell r="H78">
            <v>40806</v>
          </cell>
          <cell r="I78">
            <v>43254</v>
          </cell>
          <cell r="J78">
            <v>45850</v>
          </cell>
          <cell r="K78">
            <v>47684</v>
          </cell>
          <cell r="L78">
            <v>49591</v>
          </cell>
          <cell r="M78">
            <v>51575</v>
          </cell>
          <cell r="N78">
            <v>53638</v>
          </cell>
          <cell r="O78">
            <v>55783</v>
          </cell>
          <cell r="P78">
            <v>58015</v>
          </cell>
          <cell r="Q78">
            <v>60335</v>
          </cell>
          <cell r="R78">
            <v>62749</v>
          </cell>
          <cell r="S78">
            <v>65258</v>
          </cell>
          <cell r="T78">
            <v>67869</v>
          </cell>
          <cell r="U78">
            <v>70584</v>
          </cell>
          <cell r="V78">
            <v>0.66666666666666663</v>
          </cell>
        </row>
        <row r="79">
          <cell r="A79" t="str">
            <v>Hospedagem - Refúgio das Araucárias</v>
          </cell>
          <cell r="B79">
            <v>6193</v>
          </cell>
          <cell r="C79">
            <v>6769</v>
          </cell>
          <cell r="D79">
            <v>7402</v>
          </cell>
          <cell r="E79">
            <v>7960</v>
          </cell>
          <cell r="F79">
            <v>8545</v>
          </cell>
          <cell r="G79">
            <v>9150</v>
          </cell>
          <cell r="H79">
            <v>9595</v>
          </cell>
          <cell r="I79">
            <v>10049</v>
          </cell>
          <cell r="J79">
            <v>10430</v>
          </cell>
          <cell r="K79">
            <v>10700</v>
          </cell>
          <cell r="L79">
            <v>10964</v>
          </cell>
          <cell r="M79">
            <v>11203</v>
          </cell>
          <cell r="N79">
            <v>11451</v>
          </cell>
          <cell r="O79">
            <v>11710</v>
          </cell>
          <cell r="P79">
            <v>11972</v>
          </cell>
          <cell r="Q79">
            <v>12233</v>
          </cell>
          <cell r="R79">
            <v>12505</v>
          </cell>
          <cell r="S79">
            <v>12788</v>
          </cell>
          <cell r="T79">
            <v>13083</v>
          </cell>
          <cell r="U79">
            <v>13376</v>
          </cell>
          <cell r="V79">
            <v>0.5</v>
          </cell>
        </row>
        <row r="80">
          <cell r="A80" t="str">
            <v>Aluguel de bicicleta</v>
          </cell>
          <cell r="B80">
            <v>5051</v>
          </cell>
          <cell r="C80">
            <v>5556</v>
          </cell>
          <cell r="D80">
            <v>6112</v>
          </cell>
          <cell r="E80">
            <v>6601</v>
          </cell>
          <cell r="F80">
            <v>7111</v>
          </cell>
          <cell r="G80">
            <v>7625</v>
          </cell>
          <cell r="H80">
            <v>8040</v>
          </cell>
          <cell r="I80">
            <v>8481</v>
          </cell>
          <cell r="J80">
            <v>8948</v>
          </cell>
          <cell r="K80">
            <v>9278</v>
          </cell>
          <cell r="L80">
            <v>9622</v>
          </cell>
          <cell r="M80">
            <v>9979</v>
          </cell>
          <cell r="N80">
            <v>10350</v>
          </cell>
          <cell r="O80">
            <v>10736</v>
          </cell>
          <cell r="P80">
            <v>11138</v>
          </cell>
          <cell r="Q80">
            <v>11556</v>
          </cell>
          <cell r="R80">
            <v>11990</v>
          </cell>
          <cell r="S80">
            <v>12442</v>
          </cell>
          <cell r="T80">
            <v>12912</v>
          </cell>
          <cell r="U80">
            <v>13390</v>
          </cell>
          <cell r="V80">
            <v>0.83333333333333337</v>
          </cell>
        </row>
        <row r="81">
          <cell r="A81" t="str">
            <v>Circuito arvorismo e passarelas</v>
          </cell>
          <cell r="B81">
            <v>6735</v>
          </cell>
          <cell r="C81">
            <v>7408</v>
          </cell>
          <cell r="D81">
            <v>8149</v>
          </cell>
          <cell r="E81">
            <v>8801</v>
          </cell>
          <cell r="F81">
            <v>9505</v>
          </cell>
          <cell r="G81">
            <v>10266</v>
          </cell>
          <cell r="H81">
            <v>10882</v>
          </cell>
          <cell r="I81">
            <v>11535</v>
          </cell>
          <cell r="J81">
            <v>12227</v>
          </cell>
          <cell r="K81">
            <v>12716</v>
          </cell>
          <cell r="L81">
            <v>13224</v>
          </cell>
          <cell r="M81">
            <v>13753</v>
          </cell>
          <cell r="N81">
            <v>14303</v>
          </cell>
          <cell r="O81">
            <v>14876</v>
          </cell>
          <cell r="P81">
            <v>15471</v>
          </cell>
          <cell r="Q81">
            <v>16089</v>
          </cell>
          <cell r="R81">
            <v>16733</v>
          </cell>
          <cell r="S81">
            <v>17402</v>
          </cell>
          <cell r="T81">
            <v>18098</v>
          </cell>
          <cell r="U81">
            <v>18822</v>
          </cell>
          <cell r="V81">
            <v>0.66666666666666663</v>
          </cell>
        </row>
        <row r="82">
          <cell r="A82" t="str">
            <v>Cafeteria Bosque Vermelho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Bike Park</v>
          </cell>
          <cell r="B83">
            <v>4209</v>
          </cell>
          <cell r="C83">
            <v>4630</v>
          </cell>
          <cell r="D83">
            <v>5093</v>
          </cell>
          <cell r="E83">
            <v>5501</v>
          </cell>
          <cell r="F83">
            <v>5941</v>
          </cell>
          <cell r="G83">
            <v>6416</v>
          </cell>
          <cell r="H83">
            <v>6801</v>
          </cell>
          <cell r="I83">
            <v>7209</v>
          </cell>
          <cell r="J83">
            <v>7642</v>
          </cell>
          <cell r="K83">
            <v>7947</v>
          </cell>
          <cell r="L83">
            <v>8265</v>
          </cell>
          <cell r="M83">
            <v>8596</v>
          </cell>
          <cell r="N83">
            <v>8940</v>
          </cell>
          <cell r="O83">
            <v>9297</v>
          </cell>
          <cell r="P83">
            <v>9669</v>
          </cell>
          <cell r="Q83">
            <v>10056</v>
          </cell>
          <cell r="R83">
            <v>10458</v>
          </cell>
          <cell r="S83">
            <v>10876</v>
          </cell>
          <cell r="T83">
            <v>11311</v>
          </cell>
          <cell r="U83">
            <v>11764</v>
          </cell>
          <cell r="V83">
            <v>0.5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A91" t="str">
            <v>Patrocínios, imagem e eventos</v>
          </cell>
          <cell r="B91">
            <v>1</v>
          </cell>
          <cell r="C91">
            <v>1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V91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_2000"/>
      <sheetName val="PASC_2000"/>
      <sheetName val="CONSOLIDADO_2000"/>
      <sheetName val="Módulo2"/>
    </sheetNames>
    <sheetDataSet>
      <sheetData sheetId="0"/>
      <sheetData sheetId="1">
        <row r="99">
          <cell r="D99">
            <v>-39687.935746488132</v>
          </cell>
        </row>
      </sheetData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ao Fev05"/>
      <sheetName val="Ajuizamento"/>
      <sheetName val="INSS"/>
      <sheetName val="Impressão"/>
    </sheetNames>
    <sheetDataSet>
      <sheetData sheetId="0"/>
      <sheetData sheetId="1"/>
      <sheetData sheetId="2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 Painel de Controle"/>
      <sheetName val="6. Risc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EMP AN"/>
      <sheetName val="DESEMP COM NE"/>
      <sheetName val="DESEMP COM SE"/>
      <sheetName val="DESEMP COM SL"/>
      <sheetName val="DESEMP COM TC"/>
      <sheetName val="DADOS"/>
      <sheetName val="Contratações"/>
      <sheetName val="PROP ELAB GANH"/>
      <sheetName val="PARETOS"/>
      <sheetName val="FAIXA PROPO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>
        <row r="9">
          <cell r="C9" t="e">
            <v>#NAME?</v>
          </cell>
          <cell r="E9" t="e">
            <v>#NAME?</v>
          </cell>
          <cell r="K9" t="e">
            <v>#NAME?</v>
          </cell>
        </row>
        <row r="10">
          <cell r="C10" t="e">
            <v>#NAME?</v>
          </cell>
          <cell r="E10" t="e">
            <v>#NAME?</v>
          </cell>
          <cell r="K10" t="e">
            <v>#NAME?</v>
          </cell>
        </row>
        <row r="11">
          <cell r="C11" t="e">
            <v>#NAME?</v>
          </cell>
          <cell r="E11" t="e">
            <v>#NAME?</v>
          </cell>
          <cell r="K11" t="e">
            <v>#NAME?</v>
          </cell>
        </row>
        <row r="12">
          <cell r="C12" t="e">
            <v>#NAME?</v>
          </cell>
          <cell r="E12" t="e">
            <v>#NAME?</v>
          </cell>
          <cell r="K12" t="e">
            <v>#NAME?</v>
          </cell>
        </row>
        <row r="13">
          <cell r="C13" t="e">
            <v>#NAME?</v>
          </cell>
          <cell r="E13" t="e">
            <v>#NAME?</v>
          </cell>
          <cell r="K13" t="e">
            <v>#NAME?</v>
          </cell>
        </row>
        <row r="14">
          <cell r="C14" t="e">
            <v>#NAME?</v>
          </cell>
          <cell r="E14" t="e">
            <v>#NAME?</v>
          </cell>
          <cell r="K14" t="e">
            <v>#NAME?</v>
          </cell>
        </row>
        <row r="15">
          <cell r="C15" t="e">
            <v>#NAME?</v>
          </cell>
          <cell r="E15" t="e">
            <v>#NAME?</v>
          </cell>
          <cell r="K15" t="e">
            <v>#NAME?</v>
          </cell>
        </row>
        <row r="47">
          <cell r="P47" t="e">
            <v>#NAME?</v>
          </cell>
        </row>
        <row r="48">
          <cell r="P48" t="e">
            <v>#NAME?</v>
          </cell>
        </row>
        <row r="49">
          <cell r="P49" t="e">
            <v>#NAME?</v>
          </cell>
        </row>
        <row r="50">
          <cell r="P50" t="e">
            <v>#NAME?</v>
          </cell>
        </row>
        <row r="51">
          <cell r="P51" t="e">
            <v>#NAME?</v>
          </cell>
        </row>
        <row r="52">
          <cell r="P52" t="e">
            <v>#NAME?</v>
          </cell>
        </row>
        <row r="53">
          <cell r="P53" t="e">
            <v>#NAME?</v>
          </cell>
        </row>
        <row r="54">
          <cell r="P54" t="e">
            <v>#NAME?</v>
          </cell>
        </row>
        <row r="55">
          <cell r="P55" t="e">
            <v>#NAME?</v>
          </cell>
        </row>
        <row r="70">
          <cell r="L70">
            <v>1993</v>
          </cell>
          <cell r="P70" t="e">
            <v>#NAME?</v>
          </cell>
        </row>
        <row r="71">
          <cell r="L71">
            <v>1994</v>
          </cell>
          <cell r="P71" t="e">
            <v>#NAME?</v>
          </cell>
        </row>
        <row r="72">
          <cell r="L72">
            <v>1995</v>
          </cell>
          <cell r="P72" t="e">
            <v>#NAME?</v>
          </cell>
        </row>
        <row r="73">
          <cell r="L73">
            <v>1996</v>
          </cell>
          <cell r="P73" t="e">
            <v>#NAME?</v>
          </cell>
        </row>
        <row r="74">
          <cell r="L74">
            <v>1997</v>
          </cell>
          <cell r="P74" t="e">
            <v>#NAME?</v>
          </cell>
        </row>
        <row r="75">
          <cell r="L75">
            <v>1998</v>
          </cell>
          <cell r="P75" t="e">
            <v>#NAME?</v>
          </cell>
        </row>
        <row r="76">
          <cell r="L76">
            <v>1999</v>
          </cell>
          <cell r="P76" t="e">
            <v>#NAME?</v>
          </cell>
        </row>
        <row r="77">
          <cell r="L77">
            <v>2000</v>
          </cell>
          <cell r="P77" t="e">
            <v>#NAME?</v>
          </cell>
        </row>
        <row r="78">
          <cell r="L78" t="str">
            <v>Geral</v>
          </cell>
          <cell r="P78" t="e">
            <v>#NAME?</v>
          </cell>
        </row>
        <row r="93">
          <cell r="K93" t="str">
            <v>Rodoviário</v>
          </cell>
        </row>
        <row r="94">
          <cell r="K94" t="str">
            <v>Saneamento</v>
          </cell>
        </row>
        <row r="95">
          <cell r="K95" t="str">
            <v>Aeronáutica</v>
          </cell>
          <cell r="L95" t="e">
            <v>#NAME?</v>
          </cell>
        </row>
        <row r="96">
          <cell r="K96" t="str">
            <v>Energia</v>
          </cell>
          <cell r="L96" t="e">
            <v>#NAME?</v>
          </cell>
        </row>
        <row r="97">
          <cell r="K97" t="str">
            <v>Industrial</v>
          </cell>
          <cell r="L97" t="e">
            <v>#NAME?</v>
          </cell>
        </row>
        <row r="98">
          <cell r="K98" t="str">
            <v>Mineração</v>
          </cell>
          <cell r="L98" t="e">
            <v>#NAME?</v>
          </cell>
        </row>
        <row r="99">
          <cell r="K99" t="str">
            <v>Outros</v>
          </cell>
          <cell r="L99" t="e">
            <v>#NAME?</v>
          </cell>
        </row>
        <row r="100">
          <cell r="L100" t="e">
            <v>#NAME?</v>
          </cell>
        </row>
        <row r="101">
          <cell r="L101" t="e">
            <v>#NAME?</v>
          </cell>
        </row>
      </sheetData>
      <sheetData sheetId="8" refreshError="1">
        <row r="4">
          <cell r="M4" t="e">
            <v>#NAME?</v>
          </cell>
          <cell r="N4" t="e">
            <v>#NAME?</v>
          </cell>
        </row>
        <row r="5">
          <cell r="M5" t="e">
            <v>#NAME?</v>
          </cell>
          <cell r="N5" t="e">
            <v>#NAME?</v>
          </cell>
        </row>
        <row r="6">
          <cell r="M6" t="e">
            <v>#NAME?</v>
          </cell>
          <cell r="N6" t="e">
            <v>#NAME?</v>
          </cell>
        </row>
        <row r="7">
          <cell r="M7" t="e">
            <v>#NAME?</v>
          </cell>
          <cell r="N7" t="e">
            <v>#NAME?</v>
          </cell>
        </row>
        <row r="8">
          <cell r="M8" t="e">
            <v>#NAME?</v>
          </cell>
          <cell r="N8" t="e">
            <v>#NAME?</v>
          </cell>
        </row>
        <row r="9">
          <cell r="M9" t="e">
            <v>#NAME?</v>
          </cell>
          <cell r="N9" t="e">
            <v>#NAME?</v>
          </cell>
        </row>
        <row r="10">
          <cell r="M10" t="e">
            <v>#NAME?</v>
          </cell>
          <cell r="N10">
            <v>47009000</v>
          </cell>
        </row>
        <row r="28">
          <cell r="O28" t="e">
            <v>#NAME?</v>
          </cell>
        </row>
        <row r="29">
          <cell r="M29" t="str">
            <v>Rodoviário</v>
          </cell>
          <cell r="N29" t="e">
            <v>#NAME?</v>
          </cell>
          <cell r="O29" t="e">
            <v>#NAME?</v>
          </cell>
        </row>
        <row r="30">
          <cell r="M30" t="str">
            <v>Saneamento</v>
          </cell>
          <cell r="N30" t="e">
            <v>#NAME?</v>
          </cell>
          <cell r="O30" t="e">
            <v>#NAME?</v>
          </cell>
        </row>
        <row r="31">
          <cell r="M31" t="str">
            <v>Urbanização</v>
          </cell>
          <cell r="N31" t="e">
            <v>#NAME?</v>
          </cell>
          <cell r="O31" t="e">
            <v>#NAME?</v>
          </cell>
        </row>
        <row r="32">
          <cell r="M32" t="str">
            <v>Energia</v>
          </cell>
          <cell r="N32" t="e">
            <v>#NAME?</v>
          </cell>
          <cell r="O32" t="e">
            <v>#NAME?</v>
          </cell>
        </row>
        <row r="33">
          <cell r="M33" t="str">
            <v>Diversos</v>
          </cell>
          <cell r="N33" t="e">
            <v>#NAME?</v>
          </cell>
          <cell r="O33" t="e">
            <v>#NAME?</v>
          </cell>
        </row>
        <row r="34">
          <cell r="M34" t="str">
            <v>Transp.Urbano</v>
          </cell>
          <cell r="N34" t="e">
            <v>#NAME?</v>
          </cell>
          <cell r="O34" t="e">
            <v>#NAME?</v>
          </cell>
        </row>
        <row r="35">
          <cell r="M35" t="str">
            <v>Aeronáutica</v>
          </cell>
          <cell r="N35" t="e">
            <v>#NAME?</v>
          </cell>
          <cell r="O35" t="e">
            <v>#NAME?</v>
          </cell>
        </row>
        <row r="36">
          <cell r="M36" t="str">
            <v>Outros</v>
          </cell>
          <cell r="N36" t="e">
            <v>#NAME?</v>
          </cell>
        </row>
      </sheetData>
      <sheetData sheetId="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omparativo de Mercado "/>
      <sheetName val="FLUXO + DRE  Original 20 anos"/>
      <sheetName val="Fatores 20 anos - Cenário 1"/>
      <sheetName val="Fatores 20 anos - Cená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VIANORTE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7514.6823631986481</v>
          </cell>
          <cell r="H67">
            <v>30075.007272783801</v>
          </cell>
          <cell r="I67">
            <v>0.19014348497107461</v>
          </cell>
        </row>
        <row r="68">
          <cell r="B68" t="str">
            <v>FATOR 2</v>
          </cell>
          <cell r="C68" t="str">
            <v>2ª Adequação - Investimentos</v>
          </cell>
          <cell r="G68">
            <v>-968.07551951358198</v>
          </cell>
          <cell r="H68">
            <v>-3874.3990607717578</v>
          </cell>
          <cell r="I68">
            <v>0.17592080412206704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10540.102209628472</v>
          </cell>
          <cell r="H69">
            <v>42183.240127734636</v>
          </cell>
          <cell r="I69">
            <v>0.19415551669029996</v>
          </cell>
        </row>
        <row r="70">
          <cell r="B70" t="str">
            <v>FATOR 4</v>
          </cell>
          <cell r="C70" t="str">
            <v>Perda de Receita - Rod. SP 322 (Sertãozinho e Pitangueiras)</v>
          </cell>
          <cell r="G70">
            <v>-7707.0295386821581</v>
          </cell>
          <cell r="H70">
            <v>-30844.812624756611</v>
          </cell>
          <cell r="I70">
            <v>0.16671352352911342</v>
          </cell>
        </row>
        <row r="71">
          <cell r="B71" t="str">
            <v>FATOR 5</v>
          </cell>
          <cell r="C71" t="str">
            <v>Perda de Receita - Rod. SP 330 (Salles de Oliveria e Ituverava)</v>
          </cell>
          <cell r="G71">
            <v>-2624.3005277807911</v>
          </cell>
          <cell r="H71">
            <v>-10502.886701572124</v>
          </cell>
          <cell r="I71">
            <v>0.17370082893621805</v>
          </cell>
        </row>
        <row r="72">
          <cell r="B72" t="str">
            <v>FATOR 6</v>
          </cell>
          <cell r="C72" t="str">
            <v>Perda de Receita - Parcelamento do Reajuste Tarifário de Julho de 2003.</v>
          </cell>
          <cell r="G72">
            <v>-399.74066185194283</v>
          </cell>
          <cell r="H72">
            <v>-1599.8285398329601</v>
          </cell>
          <cell r="I72">
            <v>0.17684933954202317</v>
          </cell>
        </row>
        <row r="73">
          <cell r="B73" t="str">
            <v>FATOR 7</v>
          </cell>
          <cell r="C73" t="str">
            <v>Majoração do COFINS</v>
          </cell>
          <cell r="G73">
            <v>-2532.7644866627447</v>
          </cell>
          <cell r="H73">
            <v>-10136.544257634776</v>
          </cell>
          <cell r="I73">
            <v>0.17375266882072771</v>
          </cell>
        </row>
        <row r="74">
          <cell r="B74" t="str">
            <v>FATOR 8</v>
          </cell>
          <cell r="C74" t="str">
            <v>Majoração do PIS</v>
          </cell>
          <cell r="G74">
            <v>-76.355201902803415</v>
          </cell>
          <cell r="H74">
            <v>-305.58620332213559</v>
          </cell>
          <cell r="I74">
            <v>0.17731865679947265</v>
          </cell>
        </row>
        <row r="75">
          <cell r="B75" t="str">
            <v>FATOR 9</v>
          </cell>
          <cell r="C75" t="str">
            <v>Alteração do ISSQN</v>
          </cell>
          <cell r="G75">
            <v>2910.1898973679658</v>
          </cell>
          <cell r="H75">
            <v>11647.063455023888</v>
          </cell>
          <cell r="I75">
            <v>0.18175162333857517</v>
          </cell>
        </row>
        <row r="76">
          <cell r="B76" t="str">
            <v>FATOR 10</v>
          </cell>
          <cell r="C76" t="str">
            <v>4ª Adequação de Investimentos</v>
          </cell>
          <cell r="G76">
            <v>504.74300341849727</v>
          </cell>
          <cell r="H76">
            <v>2020.06535539535</v>
          </cell>
          <cell r="I76">
            <v>0.17816814986071636</v>
          </cell>
        </row>
        <row r="77">
          <cell r="B77" t="str">
            <v>FATOR 11</v>
          </cell>
          <cell r="C77" t="str">
            <v>5ª Adequação de Investimentos</v>
          </cell>
          <cell r="G77">
            <v>-615.50007412060336</v>
          </cell>
          <cell r="H77">
            <v>-2463.3335530228292</v>
          </cell>
          <cell r="I77">
            <v>0.17653263155895724</v>
          </cell>
        </row>
        <row r="78">
          <cell r="B78" t="str">
            <v>FATOR 12</v>
          </cell>
          <cell r="C78" t="str">
            <v>6ª Adequação - Investimentos</v>
          </cell>
          <cell r="G78">
            <v>-41.294014877559249</v>
          </cell>
          <cell r="H78">
            <v>-165.26550794043285</v>
          </cell>
          <cell r="I78">
            <v>0.17736956010188518</v>
          </cell>
        </row>
        <row r="79">
          <cell r="B79" t="str">
            <v>FATOR 13</v>
          </cell>
          <cell r="C79" t="str">
            <v>Compensação da CSLL e IR - Referente ao Resultado Negativo do Ano 1</v>
          </cell>
          <cell r="G79">
            <v>-168.42515927098086</v>
          </cell>
          <cell r="H79">
            <v>-674.06546879493408</v>
          </cell>
          <cell r="I79">
            <v>0.17718516474440044</v>
          </cell>
        </row>
        <row r="80">
          <cell r="B80" t="str">
            <v>FATOR 14</v>
          </cell>
          <cell r="C80">
            <v>0</v>
          </cell>
          <cell r="G80">
            <v>4.1688632533956627E-9</v>
          </cell>
          <cell r="H80">
            <v>1.6684483336132377E-8</v>
          </cell>
          <cell r="I80">
            <v>0.17742957902740991</v>
          </cell>
        </row>
        <row r="81">
          <cell r="B81" t="str">
            <v>FATOR 15</v>
          </cell>
          <cell r="C81">
            <v>0</v>
          </cell>
          <cell r="G81">
            <v>4.1688632533956627E-9</v>
          </cell>
          <cell r="H81">
            <v>1.6684483336132377E-8</v>
          </cell>
          <cell r="I81">
            <v>0.17742957902740991</v>
          </cell>
        </row>
        <row r="82">
          <cell r="B82" t="str">
            <v>TOTAL GERAL</v>
          </cell>
          <cell r="G82">
            <v>6336.2322889587558</v>
          </cell>
          <cell r="H82">
            <v>25358.654293322477</v>
          </cell>
          <cell r="I82">
            <v>0.18982213783124235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20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0.16659921324178484</v>
          </cell>
        </row>
        <row r="98">
          <cell r="B98" t="str">
            <v>TIR Resultante dos Desequilibrio no Contrato Original (ao ano)</v>
          </cell>
          <cell r="J98">
            <v>0.18982213783124235</v>
          </cell>
        </row>
        <row r="100">
          <cell r="B100" t="str">
            <v>Diferença entre a TIR Original x TIR Desequilibrios</v>
          </cell>
          <cell r="J100">
            <v>2.3222924589457516E-2</v>
          </cell>
        </row>
        <row r="102">
          <cell r="B102" t="str">
            <v>TIR Resultante das Alternativas Utilizadas para o Reequilibrio (ao ano)</v>
          </cell>
          <cell r="J102">
            <v>0.17620790554204696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4.1688632533956627E-9</v>
          </cell>
          <cell r="G136">
            <v>0.17742957902740991</v>
          </cell>
          <cell r="H136">
            <v>-53113.702610000008</v>
          </cell>
          <cell r="I136">
            <v>-38972.265699999989</v>
          </cell>
          <cell r="J136">
            <v>-9685.0957900000067</v>
          </cell>
          <cell r="K136">
            <v>-5331.7469350000028</v>
          </cell>
          <cell r="L136">
            <v>6939.1072899999999</v>
          </cell>
          <cell r="M136">
            <v>23846.519660000005</v>
          </cell>
          <cell r="N136">
            <v>28130.936645000002</v>
          </cell>
          <cell r="O136">
            <v>29179.350245000001</v>
          </cell>
          <cell r="P136">
            <v>32451.524010000001</v>
          </cell>
          <cell r="Q136">
            <v>7921.2669900000037</v>
          </cell>
          <cell r="R136">
            <v>34662.341165000005</v>
          </cell>
          <cell r="S136">
            <v>37055.540544999996</v>
          </cell>
          <cell r="T136">
            <v>37716.619440000009</v>
          </cell>
          <cell r="U136">
            <v>49728.537524999992</v>
          </cell>
          <cell r="V136">
            <v>50820.402954999998</v>
          </cell>
          <cell r="W136">
            <v>63172.189444999996</v>
          </cell>
          <cell r="X136">
            <v>70726.082170000009</v>
          </cell>
          <cell r="Y136">
            <v>45170.430209999991</v>
          </cell>
          <cell r="Z136">
            <v>88542.664919999996</v>
          </cell>
          <cell r="AA136">
            <v>97660.847844999997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33562.5</v>
          </cell>
          <cell r="I139">
            <v>1902.5299999999988</v>
          </cell>
          <cell r="J139">
            <v>-23560.2</v>
          </cell>
          <cell r="K139">
            <v>-3432.1239999999998</v>
          </cell>
          <cell r="L139">
            <v>-13711</v>
          </cell>
          <cell r="M139">
            <v>-218</v>
          </cell>
          <cell r="N139">
            <v>-945</v>
          </cell>
          <cell r="O139">
            <v>384</v>
          </cell>
          <cell r="P139">
            <v>-2109</v>
          </cell>
          <cell r="Q139">
            <v>11512</v>
          </cell>
          <cell r="R139">
            <v>-6571</v>
          </cell>
          <cell r="S139">
            <v>-4188</v>
          </cell>
          <cell r="T139">
            <v>-1086</v>
          </cell>
          <cell r="U139">
            <v>1443</v>
          </cell>
          <cell r="V139">
            <v>946</v>
          </cell>
          <cell r="W139">
            <v>-3897</v>
          </cell>
          <cell r="X139">
            <v>-6180</v>
          </cell>
          <cell r="Y139">
            <v>20862</v>
          </cell>
          <cell r="Z139">
            <v>-4880</v>
          </cell>
          <cell r="AA139">
            <v>-5256</v>
          </cell>
        </row>
        <row r="140">
          <cell r="B140" t="str">
            <v>Somatoria com Projeto Original</v>
          </cell>
          <cell r="F140">
            <v>7514.6823631986481</v>
          </cell>
          <cell r="G140">
            <v>0.19014348497107461</v>
          </cell>
          <cell r="H140">
            <v>-19551.202610000008</v>
          </cell>
          <cell r="I140">
            <v>-37069.73569999999</v>
          </cell>
          <cell r="J140">
            <v>-33245.295790000004</v>
          </cell>
          <cell r="K140">
            <v>-8763.8709350000026</v>
          </cell>
          <cell r="L140">
            <v>-6771.8927100000001</v>
          </cell>
          <cell r="M140">
            <v>23628.519660000005</v>
          </cell>
          <cell r="N140">
            <v>27185.936645000002</v>
          </cell>
          <cell r="O140">
            <v>29563.350245000001</v>
          </cell>
          <cell r="P140">
            <v>30342.524010000001</v>
          </cell>
          <cell r="Q140">
            <v>19433.266990000004</v>
          </cell>
          <cell r="R140">
            <v>28091.341165000005</v>
          </cell>
          <cell r="S140">
            <v>32867.540544999996</v>
          </cell>
          <cell r="T140">
            <v>36630.619440000009</v>
          </cell>
          <cell r="U140">
            <v>51171.537524999992</v>
          </cell>
          <cell r="V140">
            <v>51766.402954999998</v>
          </cell>
          <cell r="W140">
            <v>59275.189444999996</v>
          </cell>
          <cell r="X140">
            <v>64546.082170000009</v>
          </cell>
          <cell r="Y140">
            <v>66032.430209999991</v>
          </cell>
          <cell r="Z140">
            <v>83662.664919999996</v>
          </cell>
          <cell r="AA140">
            <v>92404.847844999997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-779</v>
          </cell>
          <cell r="I142">
            <v>21841.260000000002</v>
          </cell>
          <cell r="J142">
            <v>12229.47</v>
          </cell>
          <cell r="K142">
            <v>-11194.406000000003</v>
          </cell>
          <cell r="L142">
            <v>-23361.129999999997</v>
          </cell>
          <cell r="M142">
            <v>-10653</v>
          </cell>
          <cell r="N142">
            <v>-12811</v>
          </cell>
          <cell r="O142">
            <v>-4732</v>
          </cell>
          <cell r="P142">
            <v>2109</v>
          </cell>
          <cell r="Q142">
            <v>12773</v>
          </cell>
          <cell r="R142">
            <v>-660</v>
          </cell>
          <cell r="S142">
            <v>-16108</v>
          </cell>
          <cell r="T142">
            <v>5410</v>
          </cell>
          <cell r="U142">
            <v>1093</v>
          </cell>
          <cell r="V142">
            <v>-883</v>
          </cell>
          <cell r="W142">
            <v>3472</v>
          </cell>
          <cell r="X142">
            <v>4577</v>
          </cell>
          <cell r="Y142">
            <v>-859</v>
          </cell>
          <cell r="Z142">
            <v>-440</v>
          </cell>
          <cell r="AA142">
            <v>5256</v>
          </cell>
        </row>
        <row r="143">
          <cell r="B143" t="str">
            <v>Somatoria com Projeto Original</v>
          </cell>
          <cell r="F143">
            <v>-968.07551951358198</v>
          </cell>
          <cell r="G143">
            <v>0.17592080412206704</v>
          </cell>
          <cell r="H143">
            <v>-53892.702610000008</v>
          </cell>
          <cell r="I143">
            <v>-17131.005699999987</v>
          </cell>
          <cell r="J143">
            <v>2544.3742099999927</v>
          </cell>
          <cell r="K143">
            <v>-16526.152935000006</v>
          </cell>
          <cell r="L143">
            <v>-16422.022709999997</v>
          </cell>
          <cell r="M143">
            <v>13193.519660000005</v>
          </cell>
          <cell r="N143">
            <v>15319.936645000002</v>
          </cell>
          <cell r="O143">
            <v>24447.350245000001</v>
          </cell>
          <cell r="P143">
            <v>34560.524010000001</v>
          </cell>
          <cell r="Q143">
            <v>20694.266990000004</v>
          </cell>
          <cell r="R143">
            <v>34002.341165000005</v>
          </cell>
          <cell r="S143">
            <v>20947.540544999996</v>
          </cell>
          <cell r="T143">
            <v>43126.619440000009</v>
          </cell>
          <cell r="U143">
            <v>50821.537524999992</v>
          </cell>
          <cell r="V143">
            <v>49937.402954999998</v>
          </cell>
          <cell r="W143">
            <v>66644.189444999996</v>
          </cell>
          <cell r="X143">
            <v>75303.082170000009</v>
          </cell>
          <cell r="Y143">
            <v>44311.430209999991</v>
          </cell>
          <cell r="Z143">
            <v>88102.664919999996</v>
          </cell>
          <cell r="AA143">
            <v>102916.847845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-534.02199999999993</v>
          </cell>
          <cell r="I145">
            <v>-942.57294736842141</v>
          </cell>
          <cell r="J145">
            <v>3635.0597192982459</v>
          </cell>
          <cell r="K145">
            <v>17082.089901651187</v>
          </cell>
          <cell r="L145">
            <v>35762.644776651192</v>
          </cell>
          <cell r="M145">
            <v>-14761.459223348815</v>
          </cell>
          <cell r="N145">
            <v>-15943.200016205958</v>
          </cell>
          <cell r="O145">
            <v>-13832.850177744416</v>
          </cell>
          <cell r="P145">
            <v>-9527.8039277444168</v>
          </cell>
          <cell r="Q145">
            <v>-5605.8199277444173</v>
          </cell>
          <cell r="R145">
            <v>1228.3630722555822</v>
          </cell>
          <cell r="S145">
            <v>17330.216405588915</v>
          </cell>
          <cell r="T145">
            <v>4154.7664055889163</v>
          </cell>
          <cell r="U145">
            <v>-1165.8787372682266</v>
          </cell>
          <cell r="V145">
            <v>-4871.9107372682265</v>
          </cell>
          <cell r="W145">
            <v>1633.6652627317728</v>
          </cell>
          <cell r="X145">
            <v>-4051.9282372682273</v>
          </cell>
          <cell r="Y145">
            <v>3780.0357627317726</v>
          </cell>
          <cell r="Z145">
            <v>-2336.1872372682274</v>
          </cell>
          <cell r="AA145">
            <v>-4144.8072372682273</v>
          </cell>
        </row>
        <row r="146">
          <cell r="B146" t="str">
            <v>Somatoria com Projeto Original</v>
          </cell>
          <cell r="F146">
            <v>10540.102209628472</v>
          </cell>
          <cell r="G146">
            <v>0.19415551669029996</v>
          </cell>
          <cell r="H146">
            <v>-53647.724610000005</v>
          </cell>
          <cell r="I146">
            <v>-39914.838647368408</v>
          </cell>
          <cell r="J146">
            <v>-6050.0360707017608</v>
          </cell>
          <cell r="K146">
            <v>11750.342966651184</v>
          </cell>
          <cell r="L146">
            <v>42701.752066651192</v>
          </cell>
          <cell r="M146">
            <v>9085.0604366511907</v>
          </cell>
          <cell r="N146">
            <v>12187.736628794044</v>
          </cell>
          <cell r="O146">
            <v>15346.500067255585</v>
          </cell>
          <cell r="P146">
            <v>22923.720082255582</v>
          </cell>
          <cell r="Q146">
            <v>2315.4470622555864</v>
          </cell>
          <cell r="R146">
            <v>35890.704237255588</v>
          </cell>
          <cell r="S146">
            <v>54385.756950588911</v>
          </cell>
          <cell r="T146">
            <v>41871.385845588928</v>
          </cell>
          <cell r="U146">
            <v>48562.658787731765</v>
          </cell>
          <cell r="V146">
            <v>45948.492217731771</v>
          </cell>
          <cell r="W146">
            <v>64805.854707731771</v>
          </cell>
          <cell r="X146">
            <v>66674.153932731788</v>
          </cell>
          <cell r="Y146">
            <v>48950.465972731763</v>
          </cell>
          <cell r="Z146">
            <v>86206.477682731769</v>
          </cell>
          <cell r="AA146">
            <v>93516.040607731775</v>
          </cell>
        </row>
        <row r="147">
          <cell r="B147" t="str">
            <v>Perda de Receita - Rod. SP 322 (Sertãozinho e Pitangueiras)</v>
          </cell>
        </row>
        <row r="148">
          <cell r="B148" t="str">
            <v>Fluxo de Caixa do Fator</v>
          </cell>
          <cell r="H148">
            <v>-2872.6691704830919</v>
          </cell>
          <cell r="I148">
            <v>-2792.8034431599999</v>
          </cell>
          <cell r="J148">
            <v>-1454.9602635714521</v>
          </cell>
          <cell r="K148">
            <v>0</v>
          </cell>
          <cell r="L148">
            <v>-1317.5939985225002</v>
          </cell>
          <cell r="M148">
            <v>-1390.7927172525001</v>
          </cell>
          <cell r="N148">
            <v>-1464.1898868000001</v>
          </cell>
          <cell r="O148">
            <v>-1541.4791468150001</v>
          </cell>
          <cell r="P148">
            <v>-1622.8706216925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-7707.0295386821581</v>
          </cell>
          <cell r="G149">
            <v>0.16671352352911342</v>
          </cell>
          <cell r="H149">
            <v>-55986.371780483096</v>
          </cell>
          <cell r="I149">
            <v>-41765.069143159992</v>
          </cell>
          <cell r="J149">
            <v>-11140.056053571459</v>
          </cell>
          <cell r="K149">
            <v>-5331.7469350000028</v>
          </cell>
          <cell r="L149">
            <v>5621.5132914774995</v>
          </cell>
          <cell r="M149">
            <v>22455.726942747504</v>
          </cell>
          <cell r="N149">
            <v>26666.746758200003</v>
          </cell>
          <cell r="O149">
            <v>27637.871098185002</v>
          </cell>
          <cell r="P149">
            <v>30828.653388307503</v>
          </cell>
          <cell r="Q149">
            <v>7921.2669900000037</v>
          </cell>
          <cell r="R149">
            <v>34662.341165000005</v>
          </cell>
          <cell r="S149">
            <v>37055.540544999996</v>
          </cell>
          <cell r="T149">
            <v>37716.619440000009</v>
          </cell>
          <cell r="U149">
            <v>49728.537524999992</v>
          </cell>
          <cell r="V149">
            <v>50820.402954999998</v>
          </cell>
          <cell r="W149">
            <v>63172.189444999996</v>
          </cell>
          <cell r="X149">
            <v>70726.082170000009</v>
          </cell>
          <cell r="Y149">
            <v>45170.430209999991</v>
          </cell>
          <cell r="Z149">
            <v>88542.664919999996</v>
          </cell>
          <cell r="AA149">
            <v>97660.847844999997</v>
          </cell>
        </row>
        <row r="150">
          <cell r="B150" t="str">
            <v>Perda de Receita - Rod. SP 330 (Salles de Oliveria e Ituverava)</v>
          </cell>
        </row>
        <row r="151">
          <cell r="B151" t="str">
            <v>Fluxo de Caixa do Fator</v>
          </cell>
          <cell r="H151">
            <v>-3089.9290656712496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-2624.3005277807911</v>
          </cell>
          <cell r="G152">
            <v>0.17370082893621805</v>
          </cell>
          <cell r="H152">
            <v>-56203.631675671255</v>
          </cell>
          <cell r="I152">
            <v>-38972.265699999989</v>
          </cell>
          <cell r="J152">
            <v>-9685.0957900000067</v>
          </cell>
          <cell r="K152">
            <v>-5331.7469350000028</v>
          </cell>
          <cell r="L152">
            <v>6939.1072899999999</v>
          </cell>
          <cell r="M152">
            <v>23846.519660000005</v>
          </cell>
          <cell r="N152">
            <v>28130.936645000002</v>
          </cell>
          <cell r="O152">
            <v>29179.350245000001</v>
          </cell>
          <cell r="P152">
            <v>32451.524010000001</v>
          </cell>
          <cell r="Q152">
            <v>7921.2669900000037</v>
          </cell>
          <cell r="R152">
            <v>34662.341165000005</v>
          </cell>
          <cell r="S152">
            <v>37055.540544999996</v>
          </cell>
          <cell r="T152">
            <v>37716.619440000009</v>
          </cell>
          <cell r="U152">
            <v>49728.537524999992</v>
          </cell>
          <cell r="V152">
            <v>50820.402954999998</v>
          </cell>
          <cell r="W152">
            <v>63172.189444999996</v>
          </cell>
          <cell r="X152">
            <v>70726.082170000009</v>
          </cell>
          <cell r="Y152">
            <v>45170.430209999991</v>
          </cell>
          <cell r="Z152">
            <v>88542.664919999996</v>
          </cell>
          <cell r="AA152">
            <v>97660.847844999997</v>
          </cell>
        </row>
        <row r="153">
          <cell r="B153" t="str">
            <v>Perda de Receita - Parcelamento do Reajuste Tarifário de Julho de 2003.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-1065.0940980534756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 t="str">
            <v>Somatoria com Projeto Original</v>
          </cell>
          <cell r="F155">
            <v>-399.74066185194283</v>
          </cell>
          <cell r="G155">
            <v>0.17684933954202317</v>
          </cell>
          <cell r="H155">
            <v>-53113.702610000008</v>
          </cell>
          <cell r="I155">
            <v>-38972.265699999989</v>
          </cell>
          <cell r="J155">
            <v>-9685.0957900000067</v>
          </cell>
          <cell r="K155">
            <v>-5331.7469350000028</v>
          </cell>
          <cell r="L155">
            <v>6939.1072899999999</v>
          </cell>
          <cell r="M155">
            <v>22781.425561946529</v>
          </cell>
          <cell r="N155">
            <v>28130.936645000002</v>
          </cell>
          <cell r="O155">
            <v>29179.350245000001</v>
          </cell>
          <cell r="P155">
            <v>32451.524010000001</v>
          </cell>
          <cell r="Q155">
            <v>7921.2669900000037</v>
          </cell>
          <cell r="R155">
            <v>34662.341165000005</v>
          </cell>
          <cell r="S155">
            <v>37055.540544999996</v>
          </cell>
          <cell r="T155">
            <v>37716.619440000009</v>
          </cell>
          <cell r="U155">
            <v>49728.537524999992</v>
          </cell>
          <cell r="V155">
            <v>50820.402954999998</v>
          </cell>
          <cell r="W155">
            <v>63172.189444999996</v>
          </cell>
          <cell r="X155">
            <v>70726.082170000009</v>
          </cell>
          <cell r="Y155">
            <v>45170.430209999991</v>
          </cell>
          <cell r="Z155">
            <v>88542.664919999996</v>
          </cell>
          <cell r="AA155">
            <v>97660.847844999997</v>
          </cell>
        </row>
        <row r="156">
          <cell r="B156" t="str">
            <v>Majoração do COFINS</v>
          </cell>
        </row>
        <row r="157">
          <cell r="B157" t="str">
            <v>Fluxo de Caixa do Fator</v>
          </cell>
          <cell r="H157">
            <v>-15.310528962736107</v>
          </cell>
          <cell r="I157">
            <v>-374.60230639999997</v>
          </cell>
          <cell r="J157">
            <v>-407.95346940602747</v>
          </cell>
          <cell r="K157">
            <v>-443.53999999999996</v>
          </cell>
          <cell r="L157">
            <v>-464.45096464999989</v>
          </cell>
          <cell r="M157">
            <v>-580.32642566684376</v>
          </cell>
          <cell r="N157">
            <v>-970.68879088184735</v>
          </cell>
          <cell r="O157">
            <v>-532.67715509999982</v>
          </cell>
          <cell r="P157">
            <v>-557.63492644999997</v>
          </cell>
          <cell r="Q157">
            <v>-602.07539999999995</v>
          </cell>
          <cell r="R157">
            <v>-629.64589999999998</v>
          </cell>
          <cell r="S157">
            <v>-658.0874</v>
          </cell>
          <cell r="T157">
            <v>-687.90910000000008</v>
          </cell>
          <cell r="U157">
            <v>-719.19810000000007</v>
          </cell>
          <cell r="V157">
            <v>-750.92930000000001</v>
          </cell>
          <cell r="W157">
            <v>-784.16800000000012</v>
          </cell>
          <cell r="X157">
            <v>-818.39160000000004</v>
          </cell>
          <cell r="Y157">
            <v>-854.22990000000004</v>
          </cell>
          <cell r="Z157">
            <v>-891.7432</v>
          </cell>
          <cell r="AA157">
            <v>-931.03199999999993</v>
          </cell>
        </row>
        <row r="158">
          <cell r="B158" t="str">
            <v>Somatoria com Projeto Original</v>
          </cell>
          <cell r="F158">
            <v>-2532.7644866627447</v>
          </cell>
          <cell r="G158">
            <v>0.17375266882072771</v>
          </cell>
          <cell r="H158">
            <v>-53129.013138962742</v>
          </cell>
          <cell r="I158">
            <v>-39346.868006399985</v>
          </cell>
          <cell r="J158">
            <v>-10093.049259406034</v>
          </cell>
          <cell r="K158">
            <v>-5775.2869350000028</v>
          </cell>
          <cell r="L158">
            <v>6474.6563253499999</v>
          </cell>
          <cell r="M158">
            <v>23266.193234333161</v>
          </cell>
          <cell r="N158">
            <v>27160.247854118155</v>
          </cell>
          <cell r="O158">
            <v>28646.673089900003</v>
          </cell>
          <cell r="P158">
            <v>31893.889083550002</v>
          </cell>
          <cell r="Q158">
            <v>7319.191590000004</v>
          </cell>
          <cell r="R158">
            <v>34032.695265000002</v>
          </cell>
          <cell r="S158">
            <v>36397.453144999999</v>
          </cell>
          <cell r="T158">
            <v>37028.710340000012</v>
          </cell>
          <cell r="U158">
            <v>49009.339424999991</v>
          </cell>
          <cell r="V158">
            <v>50069.473654999994</v>
          </cell>
          <cell r="W158">
            <v>62388.021444999998</v>
          </cell>
          <cell r="X158">
            <v>69907.690570000006</v>
          </cell>
          <cell r="Y158">
            <v>44316.200309999993</v>
          </cell>
          <cell r="Z158">
            <v>87650.921719999998</v>
          </cell>
          <cell r="AA158">
            <v>96729.81584499999</v>
          </cell>
        </row>
        <row r="159">
          <cell r="B159" t="str">
            <v>Majoração do PIS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-33.06881802103711</v>
          </cell>
          <cell r="M160">
            <v>-125.58409235085909</v>
          </cell>
          <cell r="N160">
            <v>-45.831791867488789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-76.355201902803415</v>
          </cell>
          <cell r="G161">
            <v>0.17731865679947265</v>
          </cell>
          <cell r="H161">
            <v>-53113.702610000008</v>
          </cell>
          <cell r="I161">
            <v>-38972.265699999989</v>
          </cell>
          <cell r="J161">
            <v>-9685.0957900000067</v>
          </cell>
          <cell r="K161">
            <v>-5331.7469350000028</v>
          </cell>
          <cell r="L161">
            <v>6906.0384719789627</v>
          </cell>
          <cell r="M161">
            <v>23720.935567649147</v>
          </cell>
          <cell r="N161">
            <v>28085.104853132514</v>
          </cell>
          <cell r="O161">
            <v>29179.350245000001</v>
          </cell>
          <cell r="P161">
            <v>32451.524010000001</v>
          </cell>
          <cell r="Q161">
            <v>7921.2669900000037</v>
          </cell>
          <cell r="R161">
            <v>34662.341165000005</v>
          </cell>
          <cell r="S161">
            <v>37055.540544999996</v>
          </cell>
          <cell r="T161">
            <v>37716.619440000009</v>
          </cell>
          <cell r="U161">
            <v>49728.537524999992</v>
          </cell>
          <cell r="V161">
            <v>50820.402954999998</v>
          </cell>
          <cell r="W161">
            <v>63172.189444999996</v>
          </cell>
          <cell r="X161">
            <v>70726.082170000009</v>
          </cell>
          <cell r="Y161">
            <v>45170.430209999991</v>
          </cell>
          <cell r="Z161">
            <v>88542.664919999996</v>
          </cell>
          <cell r="AA161">
            <v>97660.847844999997</v>
          </cell>
        </row>
        <row r="162">
          <cell r="B162" t="str">
            <v>Alteração do ISSQN</v>
          </cell>
        </row>
        <row r="163">
          <cell r="B163" t="str">
            <v>Fluxo de Caixa do Fator</v>
          </cell>
          <cell r="H163">
            <v>918.6317377641667</v>
          </cell>
          <cell r="I163">
            <v>1808.3948866949333</v>
          </cell>
          <cell r="J163">
            <v>1347.562029271244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</row>
        <row r="164">
          <cell r="B164" t="str">
            <v>Somatoria com Projeto Original</v>
          </cell>
          <cell r="F164">
            <v>2910.1898973679658</v>
          </cell>
          <cell r="G164">
            <v>0.18175162333857517</v>
          </cell>
          <cell r="H164">
            <v>-52195.070872235839</v>
          </cell>
          <cell r="I164">
            <v>-37163.870813305053</v>
          </cell>
          <cell r="J164">
            <v>-8337.533760728762</v>
          </cell>
          <cell r="K164">
            <v>-5331.7469350000028</v>
          </cell>
          <cell r="L164">
            <v>6939.1072899999999</v>
          </cell>
          <cell r="M164">
            <v>23846.519660000005</v>
          </cell>
          <cell r="N164">
            <v>28130.936645000002</v>
          </cell>
          <cell r="O164">
            <v>29179.350245000001</v>
          </cell>
          <cell r="P164">
            <v>32451.524010000001</v>
          </cell>
          <cell r="Q164">
            <v>7921.2669900000037</v>
          </cell>
          <cell r="R164">
            <v>34662.341165000005</v>
          </cell>
          <cell r="S164">
            <v>37055.540544999996</v>
          </cell>
          <cell r="T164">
            <v>37716.619440000009</v>
          </cell>
          <cell r="U164">
            <v>49728.537524999992</v>
          </cell>
          <cell r="V164">
            <v>50820.402954999998</v>
          </cell>
          <cell r="W164">
            <v>63172.189444999996</v>
          </cell>
          <cell r="X164">
            <v>70726.082170000009</v>
          </cell>
          <cell r="Y164">
            <v>45170.430209999991</v>
          </cell>
          <cell r="Z164">
            <v>88542.664919999996</v>
          </cell>
          <cell r="AA164">
            <v>97660.847844999997</v>
          </cell>
        </row>
        <row r="165">
          <cell r="B165" t="str">
            <v>4ª Adequação de Investimentos</v>
          </cell>
        </row>
        <row r="166">
          <cell r="B166" t="str">
            <v>Fluxo de Caixa do Fator</v>
          </cell>
          <cell r="H166">
            <v>0</v>
          </cell>
          <cell r="I166">
            <v>-7.6421052631667407E-3</v>
          </cell>
          <cell r="J166">
            <v>-8.7421052633908404E-3</v>
          </cell>
          <cell r="K166">
            <v>279.33569907120733</v>
          </cell>
          <cell r="L166">
            <v>-5.5320321787929423</v>
          </cell>
          <cell r="M166">
            <v>2872.3120678212072</v>
          </cell>
          <cell r="N166">
            <v>3816.0038106783504</v>
          </cell>
          <cell r="O166">
            <v>-1638.0398816293427</v>
          </cell>
          <cell r="P166">
            <v>-6990.8988566293428</v>
          </cell>
          <cell r="Q166">
            <v>-2033.8975566293418</v>
          </cell>
          <cell r="R166">
            <v>1927.3488633706581</v>
          </cell>
          <cell r="S166">
            <v>3897.8155300373232</v>
          </cell>
          <cell r="T166">
            <v>-395.84910746267633</v>
          </cell>
          <cell r="U166">
            <v>-1639.4801217483907</v>
          </cell>
          <cell r="V166">
            <v>219.73487825160936</v>
          </cell>
          <cell r="W166">
            <v>-417.00772174838983</v>
          </cell>
          <cell r="X166">
            <v>-1690.226421748391</v>
          </cell>
          <cell r="Y166">
            <v>-366.90442174838921</v>
          </cell>
          <cell r="Z166">
            <v>-807.29452174838957</v>
          </cell>
          <cell r="AA166">
            <v>870.24547825160926</v>
          </cell>
        </row>
        <row r="167">
          <cell r="B167" t="str">
            <v>Somatoria com Projeto Original</v>
          </cell>
          <cell r="F167">
            <v>504.74300341849727</v>
          </cell>
          <cell r="G167">
            <v>0.17816814986071636</v>
          </cell>
          <cell r="H167">
            <v>-53113.702610000008</v>
          </cell>
          <cell r="I167">
            <v>-38972.273342105254</v>
          </cell>
          <cell r="J167">
            <v>-9685.1045321052698</v>
          </cell>
          <cell r="K167">
            <v>-5052.4112359287956</v>
          </cell>
          <cell r="L167">
            <v>6933.5752578212068</v>
          </cell>
          <cell r="M167">
            <v>26718.831727821213</v>
          </cell>
          <cell r="N167">
            <v>31946.940455678352</v>
          </cell>
          <cell r="O167">
            <v>27541.31036337066</v>
          </cell>
          <cell r="P167">
            <v>25460.62515337066</v>
          </cell>
          <cell r="Q167">
            <v>5887.3694333706617</v>
          </cell>
          <cell r="R167">
            <v>36589.690028370664</v>
          </cell>
          <cell r="S167">
            <v>40953.356075037322</v>
          </cell>
          <cell r="T167">
            <v>37320.77033253733</v>
          </cell>
          <cell r="U167">
            <v>48089.057403251601</v>
          </cell>
          <cell r="V167">
            <v>51040.137833251611</v>
          </cell>
          <cell r="W167">
            <v>62755.181723251604</v>
          </cell>
          <cell r="X167">
            <v>69035.855748251619</v>
          </cell>
          <cell r="Y167">
            <v>44803.525788251602</v>
          </cell>
          <cell r="Z167">
            <v>87735.370398251602</v>
          </cell>
          <cell r="AA167">
            <v>98531.093323251611</v>
          </cell>
        </row>
        <row r="168">
          <cell r="B168" t="str">
            <v>5ª Adequação de Investimentos</v>
          </cell>
        </row>
        <row r="169">
          <cell r="B169" t="str">
            <v>Fluxo de Caixa do Fator</v>
          </cell>
          <cell r="H169">
            <v>0</v>
          </cell>
          <cell r="I169">
            <v>151.75762105263178</v>
          </cell>
          <cell r="J169">
            <v>-2.6823789473682247</v>
          </cell>
          <cell r="K169">
            <v>225.46127987616094</v>
          </cell>
          <cell r="L169">
            <v>-7.1987201238387568</v>
          </cell>
          <cell r="M169">
            <v>-7.1987201238387568</v>
          </cell>
          <cell r="N169">
            <v>38.302851304730993</v>
          </cell>
          <cell r="O169">
            <v>1958.4572051508867</v>
          </cell>
          <cell r="P169">
            <v>-3097.4766448491137</v>
          </cell>
          <cell r="Q169">
            <v>-4320.1963448491142</v>
          </cell>
          <cell r="R169">
            <v>160.8136551508868</v>
          </cell>
          <cell r="S169">
            <v>160.8136551508868</v>
          </cell>
          <cell r="T169">
            <v>160.8136551508868</v>
          </cell>
          <cell r="U169">
            <v>160.8136551508868</v>
          </cell>
          <cell r="V169">
            <v>674.89365515088764</v>
          </cell>
          <cell r="W169">
            <v>130.89365515088761</v>
          </cell>
          <cell r="X169">
            <v>130.8936551508888</v>
          </cell>
          <cell r="Y169">
            <v>130.89365515088642</v>
          </cell>
          <cell r="Z169">
            <v>130.89365515088761</v>
          </cell>
          <cell r="AA169">
            <v>130.89365515088642</v>
          </cell>
        </row>
        <row r="170">
          <cell r="B170" t="str">
            <v>Somatoria com Projeto Original</v>
          </cell>
          <cell r="F170">
            <v>-615.50007412060336</v>
          </cell>
          <cell r="G170">
            <v>0.17653263155895724</v>
          </cell>
          <cell r="H170">
            <v>-53113.702610000008</v>
          </cell>
          <cell r="I170">
            <v>-38820.508078947358</v>
          </cell>
          <cell r="J170">
            <v>-9687.7781689473741</v>
          </cell>
          <cell r="K170">
            <v>-5106.2856551238419</v>
          </cell>
          <cell r="L170">
            <v>6931.908569876161</v>
          </cell>
          <cell r="M170">
            <v>23839.320939876168</v>
          </cell>
          <cell r="N170">
            <v>28169.239496304734</v>
          </cell>
          <cell r="O170">
            <v>31137.807450150889</v>
          </cell>
          <cell r="P170">
            <v>29354.047365150887</v>
          </cell>
          <cell r="Q170">
            <v>3601.0706451508895</v>
          </cell>
          <cell r="R170">
            <v>34823.154820150892</v>
          </cell>
          <cell r="S170">
            <v>37216.354200150883</v>
          </cell>
          <cell r="T170">
            <v>37877.433095150896</v>
          </cell>
          <cell r="U170">
            <v>49889.351180150879</v>
          </cell>
          <cell r="V170">
            <v>51495.296610150886</v>
          </cell>
          <cell r="W170">
            <v>63303.083100150885</v>
          </cell>
          <cell r="X170">
            <v>70856.975825150905</v>
          </cell>
          <cell r="Y170">
            <v>45301.32386515088</v>
          </cell>
          <cell r="Z170">
            <v>88673.558575150877</v>
          </cell>
          <cell r="AA170">
            <v>97791.741500150878</v>
          </cell>
        </row>
        <row r="171">
          <cell r="B171" t="str">
            <v>6ª Adequação - Investimentos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3.6666666654127766E-4</v>
          </cell>
          <cell r="K172">
            <v>1.7254901970773062E-4</v>
          </cell>
          <cell r="L172">
            <v>1.7254901940759736E-4</v>
          </cell>
          <cell r="M172">
            <v>1.7254902000786389E-4</v>
          </cell>
          <cell r="N172">
            <v>1.7254901940759736E-4</v>
          </cell>
          <cell r="O172">
            <v>1.7254901940759736E-4</v>
          </cell>
          <cell r="P172">
            <v>-14.402552450981311</v>
          </cell>
          <cell r="Q172">
            <v>1008.4993475490199</v>
          </cell>
          <cell r="R172">
            <v>-1500.6106524509801</v>
          </cell>
          <cell r="S172">
            <v>19.389347549019913</v>
          </cell>
          <cell r="T172">
            <v>19.389347549018712</v>
          </cell>
          <cell r="U172">
            <v>19.389347549019913</v>
          </cell>
          <cell r="V172">
            <v>19.389347549018712</v>
          </cell>
          <cell r="W172">
            <v>19.389347549018712</v>
          </cell>
          <cell r="X172">
            <v>19.389347549018712</v>
          </cell>
          <cell r="Y172">
            <v>19.389347549018712</v>
          </cell>
          <cell r="Z172">
            <v>19.389347549018712</v>
          </cell>
          <cell r="AA172">
            <v>19.389347549018712</v>
          </cell>
        </row>
        <row r="173">
          <cell r="B173" t="str">
            <v>Somatoria com Projeto Original</v>
          </cell>
          <cell r="F173">
            <v>-41.294014877559249</v>
          </cell>
          <cell r="G173">
            <v>0.17736956010188518</v>
          </cell>
          <cell r="H173">
            <v>-53113.702610000008</v>
          </cell>
          <cell r="I173">
            <v>-38972.265699999989</v>
          </cell>
          <cell r="J173">
            <v>-9685.0954233333396</v>
          </cell>
          <cell r="K173">
            <v>-5331.7467624509827</v>
          </cell>
          <cell r="L173">
            <v>6939.1074625490191</v>
          </cell>
          <cell r="M173">
            <v>23846.519832549024</v>
          </cell>
          <cell r="N173">
            <v>28130.93681754902</v>
          </cell>
          <cell r="O173">
            <v>29179.35041754902</v>
          </cell>
          <cell r="P173">
            <v>32437.121457549019</v>
          </cell>
          <cell r="Q173">
            <v>8929.7663375490229</v>
          </cell>
          <cell r="R173">
            <v>33161.730512549024</v>
          </cell>
          <cell r="S173">
            <v>37074.929892549015</v>
          </cell>
          <cell r="T173">
            <v>37736.008787549028</v>
          </cell>
          <cell r="U173">
            <v>49747.926872549011</v>
          </cell>
          <cell r="V173">
            <v>50839.792302549016</v>
          </cell>
          <cell r="W173">
            <v>63191.578792549015</v>
          </cell>
          <cell r="X173">
            <v>70745.471517549027</v>
          </cell>
          <cell r="Y173">
            <v>45189.81955754901</v>
          </cell>
          <cell r="Z173">
            <v>88562.054267549014</v>
          </cell>
          <cell r="AA173">
            <v>97680.237192549015</v>
          </cell>
        </row>
        <row r="174">
          <cell r="B174" t="str">
            <v>Compensação da CSLL e IR - Referente ao Resultado Negativo do Ano 1</v>
          </cell>
        </row>
        <row r="175">
          <cell r="B175" t="str">
            <v>Fluxo de Caixa do Fator</v>
          </cell>
          <cell r="H175">
            <v>0</v>
          </cell>
          <cell r="I175">
            <v>-233.49460496486574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-168.42515927098086</v>
          </cell>
          <cell r="G176">
            <v>0.17718516474440044</v>
          </cell>
          <cell r="H176">
            <v>-53113.702610000008</v>
          </cell>
          <cell r="I176">
            <v>-39205.760304964853</v>
          </cell>
          <cell r="J176">
            <v>-9685.0957900000067</v>
          </cell>
          <cell r="K176">
            <v>-5331.7469350000028</v>
          </cell>
          <cell r="L176">
            <v>6939.1072899999999</v>
          </cell>
          <cell r="M176">
            <v>23846.519660000005</v>
          </cell>
          <cell r="N176">
            <v>28130.936645000002</v>
          </cell>
          <cell r="O176">
            <v>29179.350245000001</v>
          </cell>
          <cell r="P176">
            <v>32451.524010000001</v>
          </cell>
          <cell r="Q176">
            <v>7921.2669900000037</v>
          </cell>
          <cell r="R176">
            <v>34662.341165000005</v>
          </cell>
          <cell r="S176">
            <v>37055.540544999996</v>
          </cell>
          <cell r="T176">
            <v>37716.619440000009</v>
          </cell>
          <cell r="U176">
            <v>49728.537524999992</v>
          </cell>
          <cell r="V176">
            <v>50820.402954999998</v>
          </cell>
          <cell r="W176">
            <v>63172.189444999996</v>
          </cell>
          <cell r="X176">
            <v>70726.082170000009</v>
          </cell>
          <cell r="Y176">
            <v>45170.430209999991</v>
          </cell>
          <cell r="Z176">
            <v>88542.664919999996</v>
          </cell>
          <cell r="AA176">
            <v>97660.847844999997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4.1688632533956627E-9</v>
          </cell>
          <cell r="G179">
            <v>0.17742957902740991</v>
          </cell>
          <cell r="H179">
            <v>-53113.702610000008</v>
          </cell>
          <cell r="I179">
            <v>-38972.265699999989</v>
          </cell>
          <cell r="J179">
            <v>-9685.0957900000067</v>
          </cell>
          <cell r="K179">
            <v>-5331.7469350000028</v>
          </cell>
          <cell r="L179">
            <v>6939.1072899999999</v>
          </cell>
          <cell r="M179">
            <v>23846.519660000005</v>
          </cell>
          <cell r="N179">
            <v>28130.936645000002</v>
          </cell>
          <cell r="O179">
            <v>29179.350245000001</v>
          </cell>
          <cell r="P179">
            <v>32451.524010000001</v>
          </cell>
          <cell r="Q179">
            <v>7921.2669900000037</v>
          </cell>
          <cell r="R179">
            <v>34662.341165000005</v>
          </cell>
          <cell r="S179">
            <v>37055.540544999996</v>
          </cell>
          <cell r="T179">
            <v>37716.619440000009</v>
          </cell>
          <cell r="U179">
            <v>49728.537524999992</v>
          </cell>
          <cell r="V179">
            <v>50820.402954999998</v>
          </cell>
          <cell r="W179">
            <v>63172.189444999996</v>
          </cell>
          <cell r="X179">
            <v>70726.082170000009</v>
          </cell>
          <cell r="Y179">
            <v>45170.430209999991</v>
          </cell>
          <cell r="Z179">
            <v>88542.664919999996</v>
          </cell>
          <cell r="AA179">
            <v>97660.847844999997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4.1688632533956627E-9</v>
          </cell>
          <cell r="G182">
            <v>0.17742957902740991</v>
          </cell>
          <cell r="H182">
            <v>-53113.702610000008</v>
          </cell>
          <cell r="I182">
            <v>-38972.265699999989</v>
          </cell>
          <cell r="J182">
            <v>-9685.0957900000067</v>
          </cell>
          <cell r="K182">
            <v>-5331.7469350000028</v>
          </cell>
          <cell r="L182">
            <v>6939.1072899999999</v>
          </cell>
          <cell r="M182">
            <v>23846.519660000005</v>
          </cell>
          <cell r="N182">
            <v>28130.936645000002</v>
          </cell>
          <cell r="O182">
            <v>29179.350245000001</v>
          </cell>
          <cell r="P182">
            <v>32451.524010000001</v>
          </cell>
          <cell r="Q182">
            <v>7921.2669900000037</v>
          </cell>
          <cell r="R182">
            <v>34662.341165000005</v>
          </cell>
          <cell r="S182">
            <v>37055.540544999996</v>
          </cell>
          <cell r="T182">
            <v>37716.619440000009</v>
          </cell>
          <cell r="U182">
            <v>49728.537524999992</v>
          </cell>
          <cell r="V182">
            <v>50820.402954999998</v>
          </cell>
          <cell r="W182">
            <v>63172.189444999996</v>
          </cell>
          <cell r="X182">
            <v>70726.082170000009</v>
          </cell>
          <cell r="Y182">
            <v>45170.430209999991</v>
          </cell>
          <cell r="Z182">
            <v>88542.664919999996</v>
          </cell>
          <cell r="AA182">
            <v>97660.847844999997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27190.20097264709</v>
          </cell>
          <cell r="I184">
            <v>21360.461563749017</v>
          </cell>
          <cell r="J184">
            <v>-8213.7127387939545</v>
          </cell>
          <cell r="K184">
            <v>2516.8170531475721</v>
          </cell>
          <cell r="L184">
            <v>-3137.329584295956</v>
          </cell>
          <cell r="M184">
            <v>-25929.143036426107</v>
          </cell>
          <cell r="N184">
            <v>-28325.603651223188</v>
          </cell>
          <cell r="O184">
            <v>-19934.588983588852</v>
          </cell>
          <cell r="P184">
            <v>-21811.087529816356</v>
          </cell>
          <cell r="Q184">
            <v>12731.510118326143</v>
          </cell>
          <cell r="R184">
            <v>-6044.7309616738512</v>
          </cell>
          <cell r="S184">
            <v>454.14753832614531</v>
          </cell>
          <cell r="T184">
            <v>7575.2112008261456</v>
          </cell>
          <cell r="U184">
            <v>-808.35395631671065</v>
          </cell>
          <cell r="V184">
            <v>-4645.8221563167108</v>
          </cell>
          <cell r="W184">
            <v>157.7725436832892</v>
          </cell>
          <cell r="X184">
            <v>-8013.2632563167108</v>
          </cell>
          <cell r="Y184">
            <v>22712.184443683287</v>
          </cell>
          <cell r="Z184">
            <v>-9204.9419563167121</v>
          </cell>
          <cell r="AA184">
            <v>-4055.3107563167127</v>
          </cell>
        </row>
        <row r="185">
          <cell r="B185" t="str">
            <v>Somatoria com Projeto Original</v>
          </cell>
          <cell r="F185">
            <v>6336.2322889004354</v>
          </cell>
          <cell r="G185">
            <v>0.18982213783124235</v>
          </cell>
          <cell r="H185">
            <v>-25923.501637352918</v>
          </cell>
          <cell r="I185">
            <v>-17611.804136250972</v>
          </cell>
          <cell r="J185">
            <v>-17898.808528793961</v>
          </cell>
          <cell r="K185">
            <v>-2814.9298818524308</v>
          </cell>
          <cell r="L185">
            <v>3801.7777057040439</v>
          </cell>
          <cell r="M185">
            <v>-2082.6233764261015</v>
          </cell>
          <cell r="N185">
            <v>-194.66700622318604</v>
          </cell>
          <cell r="O185">
            <v>9244.7612614111495</v>
          </cell>
          <cell r="P185">
            <v>10640.436480183645</v>
          </cell>
          <cell r="Q185">
            <v>20652.777108326147</v>
          </cell>
          <cell r="R185">
            <v>28617.610203326156</v>
          </cell>
          <cell r="S185">
            <v>37509.688083326138</v>
          </cell>
          <cell r="T185">
            <v>45291.830640826156</v>
          </cell>
          <cell r="U185">
            <v>48920.183568683278</v>
          </cell>
          <cell r="V185">
            <v>46174.580798683288</v>
          </cell>
          <cell r="W185">
            <v>63329.961988683288</v>
          </cell>
          <cell r="X185">
            <v>62712.818913683295</v>
          </cell>
          <cell r="Y185">
            <v>67882.614653683282</v>
          </cell>
          <cell r="Z185">
            <v>79337.722963683278</v>
          </cell>
          <cell r="AA185">
            <v>93605.537088683282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27421.842918333336</v>
          </cell>
          <cell r="H191">
            <v>55910.792000000001</v>
          </cell>
          <cell r="I191">
            <v>60888.577523287669</v>
          </cell>
          <cell r="J191">
            <v>66200</v>
          </cell>
          <cell r="K191">
            <v>69321.039499999999</v>
          </cell>
          <cell r="L191">
            <v>70408.848765550327</v>
          </cell>
          <cell r="M191">
            <v>75958.16</v>
          </cell>
          <cell r="N191">
            <v>79504.053</v>
          </cell>
          <cell r="O191">
            <v>83229.093500000003</v>
          </cell>
          <cell r="P191">
            <v>89862</v>
          </cell>
          <cell r="Q191">
            <v>93977</v>
          </cell>
          <cell r="R191">
            <v>98222</v>
          </cell>
          <cell r="S191">
            <v>102673</v>
          </cell>
          <cell r="T191">
            <v>107343</v>
          </cell>
          <cell r="U191">
            <v>112079</v>
          </cell>
          <cell r="V191">
            <v>117040</v>
          </cell>
          <cell r="W191">
            <v>122148</v>
          </cell>
          <cell r="X191">
            <v>127497</v>
          </cell>
          <cell r="Y191">
            <v>133096</v>
          </cell>
          <cell r="Z191">
            <v>138960</v>
          </cell>
          <cell r="AA191">
            <v>1831739.4072071714</v>
          </cell>
        </row>
        <row r="192">
          <cell r="B192" t="str">
            <v>1.1 - Operacionais    (1.1.1 + 1.1.2)</v>
          </cell>
          <cell r="G192">
            <v>27421.842918333336</v>
          </cell>
          <cell r="H192">
            <v>55910.792000000001</v>
          </cell>
          <cell r="I192">
            <v>60888.577523287669</v>
          </cell>
          <cell r="J192">
            <v>66200</v>
          </cell>
          <cell r="K192">
            <v>69321.039499999999</v>
          </cell>
          <cell r="L192">
            <v>70408.848765550327</v>
          </cell>
          <cell r="M192">
            <v>75958.16</v>
          </cell>
          <cell r="N192">
            <v>79504.053</v>
          </cell>
          <cell r="O192">
            <v>83229.093500000003</v>
          </cell>
          <cell r="P192">
            <v>89862</v>
          </cell>
          <cell r="Q192">
            <v>93977</v>
          </cell>
          <cell r="R192">
            <v>98222</v>
          </cell>
          <cell r="S192">
            <v>102673</v>
          </cell>
          <cell r="T192">
            <v>107343</v>
          </cell>
          <cell r="U192">
            <v>112079</v>
          </cell>
          <cell r="V192">
            <v>117040</v>
          </cell>
          <cell r="W192">
            <v>122148</v>
          </cell>
          <cell r="X192">
            <v>127497</v>
          </cell>
          <cell r="Y192">
            <v>133096</v>
          </cell>
          <cell r="Z192">
            <v>138960</v>
          </cell>
          <cell r="AA192">
            <v>1831739.4072071714</v>
          </cell>
        </row>
        <row r="193">
          <cell r="B193" t="str">
            <v>1.1.1 - Receitas de  Pedágios    (Transp. Qd.2.1.1.2)</v>
          </cell>
          <cell r="G193">
            <v>27421.842918333336</v>
          </cell>
          <cell r="H193">
            <v>55910.792000000001</v>
          </cell>
          <cell r="I193">
            <v>60888.577523287669</v>
          </cell>
          <cell r="J193">
            <v>66200</v>
          </cell>
          <cell r="K193">
            <v>69321.039499999999</v>
          </cell>
          <cell r="L193">
            <v>70408.848765550327</v>
          </cell>
          <cell r="M193">
            <v>75958.16</v>
          </cell>
          <cell r="N193">
            <v>79504.053</v>
          </cell>
          <cell r="O193">
            <v>83229.093500000003</v>
          </cell>
          <cell r="P193">
            <v>89862</v>
          </cell>
          <cell r="Q193">
            <v>93977</v>
          </cell>
          <cell r="R193">
            <v>98222</v>
          </cell>
          <cell r="S193">
            <v>102673</v>
          </cell>
          <cell r="T193">
            <v>107343</v>
          </cell>
          <cell r="U193">
            <v>112079</v>
          </cell>
          <cell r="V193">
            <v>117040</v>
          </cell>
          <cell r="W193">
            <v>122148</v>
          </cell>
          <cell r="X193">
            <v>127497</v>
          </cell>
          <cell r="Y193">
            <v>133096</v>
          </cell>
          <cell r="Z193">
            <v>138960</v>
          </cell>
          <cell r="AA193">
            <v>1831739.4072071714</v>
          </cell>
        </row>
        <row r="194">
          <cell r="B194" t="str">
            <v>1.1.2 - Outras Receitas Operacionais    (calculado 2.1.2.)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</row>
        <row r="195">
          <cell r="B195" t="str">
            <v>2 -  DEDUÇÕES DA RECEITA    (2.1)</v>
          </cell>
          <cell r="G195">
            <v>749.53037310111108</v>
          </cell>
          <cell r="H195">
            <v>2137.1866621866666</v>
          </cell>
          <cell r="I195">
            <v>3255.575344911781</v>
          </cell>
          <cell r="J195">
            <v>5726.3</v>
          </cell>
          <cell r="K195">
            <v>6045.626361557519</v>
          </cell>
          <cell r="L195">
            <v>6439.8747186507253</v>
          </cell>
          <cell r="M195">
            <v>7327.9941396258746</v>
          </cell>
          <cell r="N195">
            <v>6877.1005845</v>
          </cell>
          <cell r="O195">
            <v>7199.3165877499996</v>
          </cell>
          <cell r="P195">
            <v>7773.063000000001</v>
          </cell>
          <cell r="Q195">
            <v>8129.0105000000003</v>
          </cell>
          <cell r="R195">
            <v>8496.2029999999995</v>
          </cell>
          <cell r="S195">
            <v>8881.2145</v>
          </cell>
          <cell r="T195">
            <v>9285.1695</v>
          </cell>
          <cell r="U195">
            <v>9694.8335000000006</v>
          </cell>
          <cell r="V195">
            <v>10123.960000000001</v>
          </cell>
          <cell r="W195">
            <v>10565.802</v>
          </cell>
          <cell r="X195">
            <v>11028.4905</v>
          </cell>
          <cell r="Y195">
            <v>11512.804</v>
          </cell>
          <cell r="Z195">
            <v>12020.039999999999</v>
          </cell>
          <cell r="AA195">
            <v>153269.09527228368</v>
          </cell>
        </row>
        <row r="196">
          <cell r="B196" t="str">
            <v>2.1 - Tributos sobre Faturamento    (2.1.1+ .... + 2.1.4)</v>
          </cell>
          <cell r="G196">
            <v>749.53037310111108</v>
          </cell>
          <cell r="H196">
            <v>2137.1866621866666</v>
          </cell>
          <cell r="I196">
            <v>3255.575344911781</v>
          </cell>
          <cell r="J196">
            <v>5726.3</v>
          </cell>
          <cell r="K196">
            <v>6045.626361557519</v>
          </cell>
          <cell r="L196">
            <v>6439.8747186507253</v>
          </cell>
          <cell r="M196">
            <v>7327.9941396258746</v>
          </cell>
          <cell r="N196">
            <v>6877.1005845</v>
          </cell>
          <cell r="O196">
            <v>7199.3165877499996</v>
          </cell>
          <cell r="P196">
            <v>7773.063000000001</v>
          </cell>
          <cell r="Q196">
            <v>8129.0105000000003</v>
          </cell>
          <cell r="R196">
            <v>8496.2029999999995</v>
          </cell>
          <cell r="S196">
            <v>8881.2145</v>
          </cell>
          <cell r="T196">
            <v>9285.1695</v>
          </cell>
          <cell r="U196">
            <v>9694.8335000000006</v>
          </cell>
          <cell r="V196">
            <v>10123.960000000001</v>
          </cell>
          <cell r="W196">
            <v>10565.802</v>
          </cell>
          <cell r="X196">
            <v>11028.4905</v>
          </cell>
          <cell r="Y196">
            <v>11512.804</v>
          </cell>
          <cell r="Z196">
            <v>12020.039999999999</v>
          </cell>
          <cell r="AA196">
            <v>153269.09527228368</v>
          </cell>
        </row>
        <row r="197">
          <cell r="B197" t="str">
            <v>2.1.1 - I.S.S    (transp. Qd  1.3.)</v>
          </cell>
          <cell r="G197">
            <v>0</v>
          </cell>
          <cell r="H197">
            <v>96.442754186666662</v>
          </cell>
          <cell r="I197">
            <v>1033.1422653117809</v>
          </cell>
          <cell r="J197">
            <v>3310</v>
          </cell>
          <cell r="K197">
            <v>3466.0519750000003</v>
          </cell>
          <cell r="L197">
            <v>3520.4424382775173</v>
          </cell>
          <cell r="M197">
            <v>3797.9080000000004</v>
          </cell>
          <cell r="N197">
            <v>3975.2026499999997</v>
          </cell>
          <cell r="O197">
            <v>4161.454675</v>
          </cell>
          <cell r="P197">
            <v>4493.1000000000004</v>
          </cell>
          <cell r="Q197">
            <v>4698.8500000000004</v>
          </cell>
          <cell r="R197">
            <v>4911.1000000000004</v>
          </cell>
          <cell r="S197">
            <v>5133.6500000000005</v>
          </cell>
          <cell r="T197">
            <v>5367.1500000000005</v>
          </cell>
          <cell r="U197">
            <v>5603.9500000000007</v>
          </cell>
          <cell r="V197">
            <v>5852</v>
          </cell>
          <cell r="W197">
            <v>6107.4000000000005</v>
          </cell>
          <cell r="X197">
            <v>6374.85</v>
          </cell>
          <cell r="Y197">
            <v>6654.8</v>
          </cell>
          <cell r="Z197">
            <v>6948</v>
          </cell>
          <cell r="AA197">
            <v>85505.494757775974</v>
          </cell>
        </row>
        <row r="198">
          <cell r="B198" t="str">
            <v>2.1.2 - Cofins    (transp. Qd 1.3.)</v>
          </cell>
          <cell r="G198">
            <v>571.28839413194441</v>
          </cell>
          <cell r="H198">
            <v>1677.32376</v>
          </cell>
          <cell r="I198">
            <v>1826.6573256986303</v>
          </cell>
          <cell r="J198">
            <v>1986</v>
          </cell>
          <cell r="K198">
            <v>2079.6311850000002</v>
          </cell>
          <cell r="L198">
            <v>2274.3358195898782</v>
          </cell>
          <cell r="M198">
            <v>2967.9524401221602</v>
          </cell>
          <cell r="N198">
            <v>2385.1215899999997</v>
          </cell>
          <cell r="O198">
            <v>2496.872805</v>
          </cell>
          <cell r="P198">
            <v>2695.86</v>
          </cell>
          <cell r="Q198">
            <v>2819.31</v>
          </cell>
          <cell r="R198">
            <v>2946.66</v>
          </cell>
          <cell r="S198">
            <v>3080.19</v>
          </cell>
          <cell r="T198">
            <v>3220.29</v>
          </cell>
          <cell r="U198">
            <v>3362.37</v>
          </cell>
          <cell r="V198">
            <v>3511.2000000000003</v>
          </cell>
          <cell r="W198">
            <v>3664.44</v>
          </cell>
          <cell r="X198">
            <v>3824.91</v>
          </cell>
          <cell r="Y198">
            <v>3992.88</v>
          </cell>
          <cell r="Z198">
            <v>4168.8</v>
          </cell>
          <cell r="AA198">
            <v>55552.093319542611</v>
          </cell>
        </row>
        <row r="199">
          <cell r="B199" t="str">
            <v>2.1.3 - Pis / Pasep    (transp. Qd 1.3.)</v>
          </cell>
          <cell r="G199">
            <v>178.24197896916664</v>
          </cell>
          <cell r="H199">
            <v>363.42014799999998</v>
          </cell>
          <cell r="I199">
            <v>395.77575390136985</v>
          </cell>
          <cell r="J199">
            <v>430.29999999999995</v>
          </cell>
          <cell r="K199">
            <v>499.94320155751802</v>
          </cell>
          <cell r="L199">
            <v>645.09646078332958</v>
          </cell>
          <cell r="M199">
            <v>562.13369950371452</v>
          </cell>
          <cell r="N199">
            <v>516.77634450000005</v>
          </cell>
          <cell r="O199">
            <v>540.98910775000002</v>
          </cell>
          <cell r="P199">
            <v>584.10299999999995</v>
          </cell>
          <cell r="Q199">
            <v>610.85050000000001</v>
          </cell>
          <cell r="R199">
            <v>638.44299999999998</v>
          </cell>
          <cell r="S199">
            <v>667.37450000000001</v>
          </cell>
          <cell r="T199">
            <v>697.72949999999992</v>
          </cell>
          <cell r="U199">
            <v>728.51350000000002</v>
          </cell>
          <cell r="V199">
            <v>760.76</v>
          </cell>
          <cell r="W199">
            <v>793.96199999999999</v>
          </cell>
          <cell r="X199">
            <v>828.73050000000001</v>
          </cell>
          <cell r="Y199">
            <v>865.12399999999991</v>
          </cell>
          <cell r="Z199">
            <v>903.24</v>
          </cell>
          <cell r="AA199">
            <v>12211.507194965097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26672.312545232224</v>
          </cell>
          <cell r="H201">
            <v>53773.605337813337</v>
          </cell>
          <cell r="I201">
            <v>57633.002178375886</v>
          </cell>
          <cell r="J201">
            <v>60473.7</v>
          </cell>
          <cell r="K201">
            <v>63275.413138442484</v>
          </cell>
          <cell r="L201">
            <v>63968.974046899602</v>
          </cell>
          <cell r="M201">
            <v>68630.165860374123</v>
          </cell>
          <cell r="N201">
            <v>72626.952415499996</v>
          </cell>
          <cell r="O201">
            <v>76029.776912250003</v>
          </cell>
          <cell r="P201">
            <v>82088.937000000005</v>
          </cell>
          <cell r="Q201">
            <v>85847.989499999996</v>
          </cell>
          <cell r="R201">
            <v>89725.797000000006</v>
          </cell>
          <cell r="S201">
            <v>93791.785499999998</v>
          </cell>
          <cell r="T201">
            <v>98057.830499999996</v>
          </cell>
          <cell r="U201">
            <v>102384.16649999999</v>
          </cell>
          <cell r="V201">
            <v>106916.04</v>
          </cell>
          <cell r="W201">
            <v>111582.198</v>
          </cell>
          <cell r="X201">
            <v>116468.5095</v>
          </cell>
          <cell r="Y201">
            <v>121583.196</v>
          </cell>
          <cell r="Z201">
            <v>126939.96</v>
          </cell>
          <cell r="AA201">
            <v>1678470.3119348877</v>
          </cell>
        </row>
        <row r="202">
          <cell r="B202" t="str">
            <v>4 -  DESPESAS    (4.1)</v>
          </cell>
          <cell r="G202">
            <v>27379.871954216665</v>
          </cell>
          <cell r="H202">
            <v>37579.111654736844</v>
          </cell>
          <cell r="I202">
            <v>39782.842998213251</v>
          </cell>
          <cell r="J202">
            <v>41241.621947024425</v>
          </cell>
          <cell r="K202">
            <v>42432.984173691089</v>
          </cell>
          <cell r="L202">
            <v>43697.80919698911</v>
          </cell>
          <cell r="M202">
            <v>45983.319931548234</v>
          </cell>
          <cell r="N202">
            <v>47704.091336932848</v>
          </cell>
          <cell r="O202">
            <v>49717.209218599513</v>
          </cell>
          <cell r="P202">
            <v>51452.598534811637</v>
          </cell>
          <cell r="Q202">
            <v>52719.289201478299</v>
          </cell>
          <cell r="R202">
            <v>53475.394757033864</v>
          </cell>
          <cell r="S202">
            <v>53924.541007033855</v>
          </cell>
          <cell r="T202">
            <v>54475.895768938622</v>
          </cell>
          <cell r="U202">
            <v>56735.449102271952</v>
          </cell>
          <cell r="V202">
            <v>57109.565768938613</v>
          </cell>
          <cell r="W202">
            <v>59495.119102271958</v>
          </cell>
          <cell r="X202">
            <v>64284.989102271953</v>
          </cell>
          <cell r="Y202">
            <v>69006.702435605286</v>
          </cell>
          <cell r="Z202">
            <v>75189.849102271954</v>
          </cell>
          <cell r="AA202">
            <v>1023388.2562948801</v>
          </cell>
        </row>
        <row r="203">
          <cell r="B203" t="str">
            <v>4.1 - Operacionais    (4.1.1+ .... + 4.1.10)</v>
          </cell>
          <cell r="G203">
            <v>27379.871954216665</v>
          </cell>
          <cell r="H203">
            <v>37579.111654736844</v>
          </cell>
          <cell r="I203">
            <v>39782.842998213251</v>
          </cell>
          <cell r="J203">
            <v>41241.621947024425</v>
          </cell>
          <cell r="K203">
            <v>42432.984173691089</v>
          </cell>
          <cell r="L203">
            <v>43697.80919698911</v>
          </cell>
          <cell r="M203">
            <v>45983.319931548234</v>
          </cell>
          <cell r="N203">
            <v>47704.091336932848</v>
          </cell>
          <cell r="O203">
            <v>49717.209218599513</v>
          </cell>
          <cell r="P203">
            <v>51452.598534811637</v>
          </cell>
          <cell r="Q203">
            <v>52719.289201478299</v>
          </cell>
          <cell r="R203">
            <v>53475.394757033864</v>
          </cell>
          <cell r="S203">
            <v>53924.541007033855</v>
          </cell>
          <cell r="T203">
            <v>54475.895768938622</v>
          </cell>
          <cell r="U203">
            <v>56735.449102271952</v>
          </cell>
          <cell r="V203">
            <v>57109.565768938613</v>
          </cell>
          <cell r="W203">
            <v>59495.119102271958</v>
          </cell>
          <cell r="X203">
            <v>64284.989102271953</v>
          </cell>
          <cell r="Y203">
            <v>69006.702435605286</v>
          </cell>
          <cell r="Z203">
            <v>75189.849102271954</v>
          </cell>
          <cell r="AA203">
            <v>1023388.2562948801</v>
          </cell>
        </row>
        <row r="204">
          <cell r="B204" t="str">
            <v>4.1.1  -  Pessoal e Administradores    (Transp. Qd. 1.3.)</v>
          </cell>
          <cell r="G204">
            <v>6418</v>
          </cell>
          <cell r="H204">
            <v>12386</v>
          </cell>
          <cell r="I204">
            <v>12386</v>
          </cell>
          <cell r="J204">
            <v>12386</v>
          </cell>
          <cell r="K204">
            <v>12386</v>
          </cell>
          <cell r="L204">
            <v>12386</v>
          </cell>
          <cell r="M204">
            <v>12386</v>
          </cell>
          <cell r="N204">
            <v>12386</v>
          </cell>
          <cell r="O204">
            <v>12386</v>
          </cell>
          <cell r="P204">
            <v>12386</v>
          </cell>
          <cell r="Q204">
            <v>12386</v>
          </cell>
          <cell r="R204">
            <v>12386</v>
          </cell>
          <cell r="S204">
            <v>12386</v>
          </cell>
          <cell r="T204">
            <v>12386</v>
          </cell>
          <cell r="U204">
            <v>12386</v>
          </cell>
          <cell r="V204">
            <v>12386</v>
          </cell>
          <cell r="W204">
            <v>12386</v>
          </cell>
          <cell r="X204">
            <v>12386</v>
          </cell>
          <cell r="Y204">
            <v>12386</v>
          </cell>
          <cell r="Z204">
            <v>12386</v>
          </cell>
          <cell r="AA204">
            <v>241752</v>
          </cell>
        </row>
        <row r="205">
          <cell r="B205" t="str">
            <v>4.1.2  -  Conservação de Rotina    (Transp. Qd. 1.3.)</v>
          </cell>
          <cell r="G205">
            <v>3915</v>
          </cell>
          <cell r="H205">
            <v>3915</v>
          </cell>
          <cell r="I205">
            <v>3915</v>
          </cell>
          <cell r="J205">
            <v>3915</v>
          </cell>
          <cell r="K205">
            <v>3915</v>
          </cell>
          <cell r="L205">
            <v>3915</v>
          </cell>
          <cell r="M205">
            <v>3915</v>
          </cell>
          <cell r="N205">
            <v>3915</v>
          </cell>
          <cell r="O205">
            <v>3915</v>
          </cell>
          <cell r="P205">
            <v>3915</v>
          </cell>
          <cell r="Q205">
            <v>3915</v>
          </cell>
          <cell r="R205">
            <v>3915</v>
          </cell>
          <cell r="S205">
            <v>3915</v>
          </cell>
          <cell r="T205">
            <v>3915</v>
          </cell>
          <cell r="U205">
            <v>3915</v>
          </cell>
          <cell r="V205">
            <v>3915</v>
          </cell>
          <cell r="W205">
            <v>3915</v>
          </cell>
          <cell r="X205">
            <v>3915</v>
          </cell>
          <cell r="Y205">
            <v>3915</v>
          </cell>
          <cell r="Z205">
            <v>3915</v>
          </cell>
          <cell r="AA205">
            <v>78300</v>
          </cell>
        </row>
        <row r="206">
          <cell r="B206" t="str">
            <v>4.1.3  -  Consumo    (Transp. Qd. 1.3.)</v>
          </cell>
          <cell r="G206">
            <v>616</v>
          </cell>
          <cell r="H206">
            <v>1097</v>
          </cell>
          <cell r="I206">
            <v>1097</v>
          </cell>
          <cell r="J206">
            <v>1097</v>
          </cell>
          <cell r="K206">
            <v>1097</v>
          </cell>
          <cell r="L206">
            <v>1097</v>
          </cell>
          <cell r="M206">
            <v>1097</v>
          </cell>
          <cell r="N206">
            <v>1097</v>
          </cell>
          <cell r="O206">
            <v>1097</v>
          </cell>
          <cell r="P206">
            <v>1097</v>
          </cell>
          <cell r="Q206">
            <v>1097</v>
          </cell>
          <cell r="R206">
            <v>1097</v>
          </cell>
          <cell r="S206">
            <v>1097</v>
          </cell>
          <cell r="T206">
            <v>1097</v>
          </cell>
          <cell r="U206">
            <v>1097</v>
          </cell>
          <cell r="V206">
            <v>1097</v>
          </cell>
          <cell r="W206">
            <v>1097</v>
          </cell>
          <cell r="X206">
            <v>1097</v>
          </cell>
          <cell r="Y206">
            <v>1097</v>
          </cell>
          <cell r="Z206">
            <v>1097</v>
          </cell>
          <cell r="AA206">
            <v>21459</v>
          </cell>
        </row>
        <row r="207">
          <cell r="B207" t="str">
            <v>4.1.4  -  Transportes    (Transp. Qd. 1.3.)</v>
          </cell>
          <cell r="G207">
            <v>304</v>
          </cell>
          <cell r="H207">
            <v>1549</v>
          </cell>
          <cell r="I207">
            <v>1549</v>
          </cell>
          <cell r="J207">
            <v>1549</v>
          </cell>
          <cell r="K207">
            <v>1549</v>
          </cell>
          <cell r="L207">
            <v>1549</v>
          </cell>
          <cell r="M207">
            <v>1549</v>
          </cell>
          <cell r="N207">
            <v>1549</v>
          </cell>
          <cell r="O207">
            <v>1549</v>
          </cell>
          <cell r="P207">
            <v>1549</v>
          </cell>
          <cell r="Q207">
            <v>1549</v>
          </cell>
          <cell r="R207">
            <v>1549</v>
          </cell>
          <cell r="S207">
            <v>1549</v>
          </cell>
          <cell r="T207">
            <v>1549</v>
          </cell>
          <cell r="U207">
            <v>1549</v>
          </cell>
          <cell r="V207">
            <v>1549</v>
          </cell>
          <cell r="W207">
            <v>1549</v>
          </cell>
          <cell r="X207">
            <v>1549</v>
          </cell>
          <cell r="Y207">
            <v>1549</v>
          </cell>
          <cell r="Z207">
            <v>1549</v>
          </cell>
          <cell r="AA207">
            <v>29735</v>
          </cell>
        </row>
        <row r="208">
          <cell r="B208" t="str">
            <v>4.1.5  -  Diversas    (Transp. Qd. 1.3.)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B209" t="str">
            <v>4.1.6  -  Depreciação/Amortização    (Transp. Qd. 1.3.)</v>
          </cell>
          <cell r="G209">
            <v>945.2166666666667</v>
          </cell>
          <cell r="H209">
            <v>2872.7878947368431</v>
          </cell>
          <cell r="I209">
            <v>4879.185672514619</v>
          </cell>
          <cell r="J209">
            <v>6224.6219470244259</v>
          </cell>
          <cell r="K209">
            <v>7380.352988691091</v>
          </cell>
          <cell r="L209">
            <v>9114.5896553577568</v>
          </cell>
          <cell r="M209">
            <v>10849.575131548232</v>
          </cell>
          <cell r="N209">
            <v>12447.969746932848</v>
          </cell>
          <cell r="O209">
            <v>14349.336413599513</v>
          </cell>
          <cell r="P209">
            <v>15850.738534811635</v>
          </cell>
          <cell r="Q209">
            <v>16966.979201478302</v>
          </cell>
          <cell r="R209">
            <v>17607.734757033861</v>
          </cell>
          <cell r="S209">
            <v>17916.351007033856</v>
          </cell>
          <cell r="T209">
            <v>18337.605768938622</v>
          </cell>
          <cell r="U209">
            <v>20421.07910227195</v>
          </cell>
          <cell r="V209">
            <v>20645.36576893862</v>
          </cell>
          <cell r="W209">
            <v>22991.679102271952</v>
          </cell>
          <cell r="X209">
            <v>27602.07910227195</v>
          </cell>
          <cell r="Y209">
            <v>32150.822435605285</v>
          </cell>
          <cell r="Z209">
            <v>38153.049102271943</v>
          </cell>
          <cell r="AA209">
            <v>317707.12</v>
          </cell>
        </row>
        <row r="210">
          <cell r="B210" t="str">
            <v>4.1.7  -  Seguros    (transp. Qd 1.3.)</v>
          </cell>
          <cell r="G210">
            <v>951</v>
          </cell>
          <cell r="H210">
            <v>842</v>
          </cell>
          <cell r="I210">
            <v>984</v>
          </cell>
          <cell r="J210">
            <v>1007</v>
          </cell>
          <cell r="K210">
            <v>966</v>
          </cell>
          <cell r="L210">
            <v>851</v>
          </cell>
          <cell r="M210">
            <v>859</v>
          </cell>
          <cell r="N210">
            <v>875</v>
          </cell>
          <cell r="O210">
            <v>876</v>
          </cell>
          <cell r="P210">
            <v>911</v>
          </cell>
          <cell r="Q210">
            <v>939</v>
          </cell>
          <cell r="R210">
            <v>927</v>
          </cell>
          <cell r="S210">
            <v>934</v>
          </cell>
          <cell r="T210">
            <v>925</v>
          </cell>
          <cell r="U210">
            <v>959</v>
          </cell>
          <cell r="V210">
            <v>961</v>
          </cell>
          <cell r="W210">
            <v>964</v>
          </cell>
          <cell r="X210">
            <v>983</v>
          </cell>
          <cell r="Y210">
            <v>988</v>
          </cell>
          <cell r="Z210">
            <v>993</v>
          </cell>
          <cell r="AA210">
            <v>18695</v>
          </cell>
        </row>
        <row r="211">
          <cell r="B211" t="str">
            <v xml:space="preserve">4.1.8  -  Garantias  (transp. Qd 1.3.)  </v>
          </cell>
          <cell r="G211">
            <v>858</v>
          </cell>
          <cell r="H211">
            <v>690</v>
          </cell>
          <cell r="I211">
            <v>596</v>
          </cell>
          <cell r="J211">
            <v>527</v>
          </cell>
          <cell r="K211">
            <v>510</v>
          </cell>
          <cell r="L211">
            <v>499</v>
          </cell>
          <cell r="M211">
            <v>499</v>
          </cell>
          <cell r="N211">
            <v>499</v>
          </cell>
          <cell r="O211">
            <v>498</v>
          </cell>
          <cell r="P211">
            <v>498</v>
          </cell>
          <cell r="Q211">
            <v>497</v>
          </cell>
          <cell r="R211">
            <v>497</v>
          </cell>
          <cell r="S211">
            <v>497</v>
          </cell>
          <cell r="T211">
            <v>496</v>
          </cell>
          <cell r="U211">
            <v>496</v>
          </cell>
          <cell r="V211">
            <v>495</v>
          </cell>
          <cell r="W211">
            <v>378</v>
          </cell>
          <cell r="X211">
            <v>378</v>
          </cell>
          <cell r="Y211">
            <v>378</v>
          </cell>
          <cell r="Z211">
            <v>378</v>
          </cell>
          <cell r="AA211">
            <v>10164</v>
          </cell>
        </row>
        <row r="212">
          <cell r="B212" t="str">
            <v xml:space="preserve">4.1.9  -  Parc.Variável da Concessão   </v>
          </cell>
          <cell r="G212">
            <v>822.65528755000014</v>
          </cell>
          <cell r="H212">
            <v>1677.32376</v>
          </cell>
          <cell r="I212">
            <v>1826.6573256986301</v>
          </cell>
          <cell r="J212">
            <v>1986</v>
          </cell>
          <cell r="K212">
            <v>2079.6311849999997</v>
          </cell>
          <cell r="L212">
            <v>2112.2654629665099</v>
          </cell>
          <cell r="M212">
            <v>2278.7447999999999</v>
          </cell>
          <cell r="N212">
            <v>2385.1215899999997</v>
          </cell>
          <cell r="O212">
            <v>2496.872805</v>
          </cell>
          <cell r="P212">
            <v>2695.86</v>
          </cell>
          <cell r="Q212">
            <v>2819.31</v>
          </cell>
          <cell r="R212">
            <v>2946.66</v>
          </cell>
          <cell r="S212">
            <v>3080.19</v>
          </cell>
          <cell r="T212">
            <v>3220.29</v>
          </cell>
          <cell r="U212">
            <v>3362.37</v>
          </cell>
          <cell r="V212">
            <v>3511.2</v>
          </cell>
          <cell r="W212">
            <v>3664.44</v>
          </cell>
          <cell r="X212">
            <v>3824.91</v>
          </cell>
          <cell r="Y212">
            <v>3992.8799999999997</v>
          </cell>
          <cell r="Z212">
            <v>4168.8</v>
          </cell>
          <cell r="AA212">
            <v>54952.182216215144</v>
          </cell>
        </row>
        <row r="213">
          <cell r="B213" t="str">
            <v xml:space="preserve">4.1.10 - Parcela Fixa da Concessão   </v>
          </cell>
          <cell r="G213">
            <v>12550</v>
          </cell>
          <cell r="H213">
            <v>12550</v>
          </cell>
          <cell r="I213">
            <v>12550</v>
          </cell>
          <cell r="J213">
            <v>12550</v>
          </cell>
          <cell r="K213">
            <v>12550</v>
          </cell>
          <cell r="L213">
            <v>12173.95407866485</v>
          </cell>
          <cell r="M213">
            <v>12550</v>
          </cell>
          <cell r="N213">
            <v>12550</v>
          </cell>
          <cell r="O213">
            <v>12550</v>
          </cell>
          <cell r="P213">
            <v>12550</v>
          </cell>
          <cell r="Q213">
            <v>12550</v>
          </cell>
          <cell r="R213">
            <v>12550</v>
          </cell>
          <cell r="S213">
            <v>12550</v>
          </cell>
          <cell r="T213">
            <v>12550</v>
          </cell>
          <cell r="U213">
            <v>12550</v>
          </cell>
          <cell r="V213">
            <v>12550</v>
          </cell>
          <cell r="W213">
            <v>12550</v>
          </cell>
          <cell r="X213">
            <v>12550</v>
          </cell>
          <cell r="Y213">
            <v>12550</v>
          </cell>
          <cell r="Z213">
            <v>12550</v>
          </cell>
          <cell r="AA213">
            <v>250623.95407866486</v>
          </cell>
        </row>
        <row r="214">
          <cell r="B214" t="str">
            <v>5 -  RESULTADO BRUTO OPERACIONAL     (3 - 4)</v>
          </cell>
          <cell r="G214">
            <v>-707.55940898444169</v>
          </cell>
          <cell r="H214">
            <v>16194.493683076493</v>
          </cell>
          <cell r="I214">
            <v>17850.159180162635</v>
          </cell>
          <cell r="J214">
            <v>19232.078052975572</v>
          </cell>
          <cell r="K214">
            <v>20842.428964751394</v>
          </cell>
          <cell r="L214">
            <v>20271.164849910492</v>
          </cell>
          <cell r="M214">
            <v>22646.845928825889</v>
          </cell>
          <cell r="N214">
            <v>24922.861078567148</v>
          </cell>
          <cell r="O214">
            <v>26312.56769365049</v>
          </cell>
          <cell r="P214">
            <v>30636.338465188368</v>
          </cell>
          <cell r="Q214">
            <v>33128.700298521697</v>
          </cell>
          <cell r="R214">
            <v>36250.402242966142</v>
          </cell>
          <cell r="S214">
            <v>39867.244492966143</v>
          </cell>
          <cell r="T214">
            <v>43581.934731061374</v>
          </cell>
          <cell r="U214">
            <v>45648.71739772804</v>
          </cell>
          <cell r="V214">
            <v>49806.47423106138</v>
          </cell>
          <cell r="W214">
            <v>52087.078897728046</v>
          </cell>
          <cell r="X214">
            <v>52183.520397728047</v>
          </cell>
          <cell r="Y214">
            <v>52576.49356439471</v>
          </cell>
          <cell r="Z214">
            <v>51750.110897728053</v>
          </cell>
          <cell r="AA214">
            <v>655082.0556400076</v>
          </cell>
        </row>
        <row r="215">
          <cell r="B215" t="str">
            <v>6 -  RESULTADO FINANCEIRO    (6.1)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B216" t="str">
            <v>6.1 - Receitas    (Transp. Qd. 2B)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B217" t="str">
            <v>7 -  RESULTADO OPERACIONAL    (5 + 6)</v>
          </cell>
          <cell r="G217">
            <v>-707.55940898444169</v>
          </cell>
          <cell r="H217">
            <v>16194.493683076493</v>
          </cell>
          <cell r="I217">
            <v>17850.159180162635</v>
          </cell>
          <cell r="J217">
            <v>19232.078052975572</v>
          </cell>
          <cell r="K217">
            <v>20842.428964751394</v>
          </cell>
          <cell r="L217">
            <v>20271.164849910492</v>
          </cell>
          <cell r="M217">
            <v>22646.845928825889</v>
          </cell>
          <cell r="N217">
            <v>24922.861078567148</v>
          </cell>
          <cell r="O217">
            <v>26312.56769365049</v>
          </cell>
          <cell r="P217">
            <v>30636.338465188368</v>
          </cell>
          <cell r="Q217">
            <v>33128.700298521697</v>
          </cell>
          <cell r="R217">
            <v>36250.402242966142</v>
          </cell>
          <cell r="S217">
            <v>39867.244492966143</v>
          </cell>
          <cell r="T217">
            <v>43581.934731061374</v>
          </cell>
          <cell r="U217">
            <v>45648.71739772804</v>
          </cell>
          <cell r="V217">
            <v>49806.47423106138</v>
          </cell>
          <cell r="W217">
            <v>52087.078897728046</v>
          </cell>
          <cell r="X217">
            <v>52183.520397728047</v>
          </cell>
          <cell r="Y217">
            <v>52576.49356439471</v>
          </cell>
          <cell r="Z217">
            <v>51750.110897728053</v>
          </cell>
          <cell r="AA217">
            <v>655082.0556400076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-707.55940898444169</v>
          </cell>
          <cell r="H219">
            <v>16194.493683076493</v>
          </cell>
          <cell r="I219">
            <v>17850.159180162635</v>
          </cell>
          <cell r="J219">
            <v>19232.078052975572</v>
          </cell>
          <cell r="K219">
            <v>20842.428964751394</v>
          </cell>
          <cell r="L219">
            <v>20271.164849910492</v>
          </cell>
          <cell r="M219">
            <v>22646.845928825889</v>
          </cell>
          <cell r="N219">
            <v>24922.861078567148</v>
          </cell>
          <cell r="O219">
            <v>26312.56769365049</v>
          </cell>
          <cell r="P219">
            <v>30636.338465188368</v>
          </cell>
          <cell r="Q219">
            <v>33128.700298521697</v>
          </cell>
          <cell r="R219">
            <v>36250.402242966142</v>
          </cell>
          <cell r="S219">
            <v>39867.244492966143</v>
          </cell>
          <cell r="T219">
            <v>43581.934731061374</v>
          </cell>
          <cell r="U219">
            <v>45648.71739772804</v>
          </cell>
          <cell r="V219">
            <v>49806.47423106138</v>
          </cell>
          <cell r="W219">
            <v>52087.078897728046</v>
          </cell>
          <cell r="X219">
            <v>52183.520397728047</v>
          </cell>
          <cell r="Y219">
            <v>52576.49356439471</v>
          </cell>
          <cell r="Z219">
            <v>51750.110897728053</v>
          </cell>
          <cell r="AA219">
            <v>655082.0556400076</v>
          </cell>
        </row>
        <row r="220">
          <cell r="B220" t="str">
            <v>10- CONTRIBUIÇÃO SOCIAL (Legislação vigente)</v>
          </cell>
          <cell r="G220">
            <v>0</v>
          </cell>
          <cell r="H220">
            <v>1238.9547419273638</v>
          </cell>
          <cell r="I220">
            <v>1428.012734413011</v>
          </cell>
          <cell r="J220">
            <v>1538.566244238046</v>
          </cell>
          <cell r="K220">
            <v>1667.3943171801104</v>
          </cell>
          <cell r="L220">
            <v>1621.6931879928397</v>
          </cell>
          <cell r="M220">
            <v>1811.7476743060713</v>
          </cell>
          <cell r="N220">
            <v>1993.8288862853726</v>
          </cell>
          <cell r="O220">
            <v>2105.005415492039</v>
          </cell>
          <cell r="P220">
            <v>2450.9070772150699</v>
          </cell>
          <cell r="Q220">
            <v>2650.2960238817363</v>
          </cell>
          <cell r="R220">
            <v>2900.0321794372899</v>
          </cell>
          <cell r="S220">
            <v>3189.3795594372914</v>
          </cell>
          <cell r="T220">
            <v>3486.5547784849105</v>
          </cell>
          <cell r="U220">
            <v>3651.8973918182442</v>
          </cell>
          <cell r="V220">
            <v>3984.5179384849112</v>
          </cell>
          <cell r="W220">
            <v>4166.9663118182443</v>
          </cell>
          <cell r="X220">
            <v>4174.6816318182437</v>
          </cell>
          <cell r="Y220">
            <v>4206.1194851515766</v>
          </cell>
          <cell r="Z220">
            <v>4140.0088718182442</v>
          </cell>
          <cell r="AA220">
            <v>52406.564451200618</v>
          </cell>
        </row>
        <row r="221">
          <cell r="B221" t="str">
            <v>11- RESULTADO ANTES IMPOSTO DE RENDA    (9 - 10)</v>
          </cell>
          <cell r="G221">
            <v>-707.55940898444169</v>
          </cell>
          <cell r="H221">
            <v>14955.538941149129</v>
          </cell>
          <cell r="I221">
            <v>16422.146445749622</v>
          </cell>
          <cell r="J221">
            <v>17693.511808737527</v>
          </cell>
          <cell r="K221">
            <v>19175.034647571283</v>
          </cell>
          <cell r="L221">
            <v>18649.471661917654</v>
          </cell>
          <cell r="M221">
            <v>20835.098254519817</v>
          </cell>
          <cell r="N221">
            <v>22929.032192281775</v>
          </cell>
          <cell r="O221">
            <v>24207.56227815845</v>
          </cell>
          <cell r="P221">
            <v>28185.431387973298</v>
          </cell>
          <cell r="Q221">
            <v>30478.404274639961</v>
          </cell>
          <cell r="R221">
            <v>33350.370063528855</v>
          </cell>
          <cell r="S221">
            <v>36677.86493352885</v>
          </cell>
          <cell r="T221">
            <v>40095.379952576463</v>
          </cell>
          <cell r="U221">
            <v>41996.820005909794</v>
          </cell>
          <cell r="V221">
            <v>45821.956292576469</v>
          </cell>
          <cell r="W221">
            <v>47920.112585909803</v>
          </cell>
          <cell r="X221">
            <v>48008.838765909801</v>
          </cell>
          <cell r="Y221">
            <v>48370.374079243134</v>
          </cell>
          <cell r="Z221">
            <v>47610.102025909808</v>
          </cell>
          <cell r="AA221">
            <v>602675.49118880695</v>
          </cell>
        </row>
        <row r="222">
          <cell r="B222" t="str">
            <v>12- IMPOSTO DE RENDA (Legislação vigente)</v>
          </cell>
          <cell r="G222">
            <v>0</v>
          </cell>
          <cell r="H222">
            <v>3847.7335685230128</v>
          </cell>
          <cell r="I222">
            <v>4438.5397950406605</v>
          </cell>
          <cell r="J222">
            <v>4784.0195132438939</v>
          </cell>
          <cell r="K222">
            <v>5186.6072411878449</v>
          </cell>
          <cell r="L222">
            <v>5043.791212477623</v>
          </cell>
          <cell r="M222">
            <v>5637.7114822064723</v>
          </cell>
          <cell r="N222">
            <v>6206.7152696417888</v>
          </cell>
          <cell r="O222">
            <v>6554.1419234126206</v>
          </cell>
          <cell r="P222">
            <v>7635.0846162970929</v>
          </cell>
          <cell r="Q222">
            <v>8258.1750746304278</v>
          </cell>
          <cell r="R222">
            <v>9038.6005607415318</v>
          </cell>
          <cell r="S222">
            <v>9942.8111232415322</v>
          </cell>
          <cell r="T222">
            <v>10871.483682765345</v>
          </cell>
          <cell r="U222">
            <v>11388.179349432012</v>
          </cell>
          <cell r="V222">
            <v>12427.618557765345</v>
          </cell>
          <cell r="W222">
            <v>12997.76972443201</v>
          </cell>
          <cell r="X222">
            <v>13021.88009943201</v>
          </cell>
          <cell r="Y222">
            <v>13120.123391098678</v>
          </cell>
          <cell r="Z222">
            <v>12913.527724432013</v>
          </cell>
          <cell r="AA222">
            <v>163314.5139100019</v>
          </cell>
        </row>
        <row r="223">
          <cell r="B223" t="str">
            <v>13- RESULTADO DE EXERCÍCIO    (11 - 12)</v>
          </cell>
          <cell r="G223">
            <v>-707.55940898444169</v>
          </cell>
          <cell r="H223">
            <v>11107.805372626117</v>
          </cell>
          <cell r="I223">
            <v>11983.606650708962</v>
          </cell>
          <cell r="J223">
            <v>12909.492295493634</v>
          </cell>
          <cell r="K223">
            <v>13988.427406383438</v>
          </cell>
          <cell r="L223">
            <v>13605.680449440031</v>
          </cell>
          <cell r="M223">
            <v>15197.386772313344</v>
          </cell>
          <cell r="N223">
            <v>16722.316922639984</v>
          </cell>
          <cell r="O223">
            <v>17653.420354745831</v>
          </cell>
          <cell r="P223">
            <v>20550.346771676206</v>
          </cell>
          <cell r="Q223">
            <v>22220.229200009533</v>
          </cell>
          <cell r="R223">
            <v>24311.769502787323</v>
          </cell>
          <cell r="S223">
            <v>26735.053810287318</v>
          </cell>
          <cell r="T223">
            <v>29223.896269811117</v>
          </cell>
          <cell r="U223">
            <v>30608.640656477783</v>
          </cell>
          <cell r="V223">
            <v>33394.337734811124</v>
          </cell>
          <cell r="W223">
            <v>34922.342861477795</v>
          </cell>
          <cell r="X223">
            <v>34986.958666477789</v>
          </cell>
          <cell r="Y223">
            <v>35250.250688144457</v>
          </cell>
          <cell r="Z223">
            <v>34696.574301477798</v>
          </cell>
          <cell r="AA223">
            <v>439360.97727880505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B230" t="str">
            <v>1.1 - Operacionais    (1.1.1 + 1.1.2)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B231" t="str">
            <v>1.1.1 - Receitas de  Pedágios    (Transp. Qd.2.1.1.2)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B232" t="str">
            <v>1.1.2 - Outras Receitas Operacionais    (calculado 2.1.2.)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B233" t="str">
            <v>2 -  DEDUÇÕES DA RECEITA    (2.1)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B234" t="str">
            <v>2.1 - Tributos sobre Faturamento    (2.1.1+ .... + 2.1.4)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B235" t="str">
            <v>2.1.1 - I.S.S    (transp. Qd  1.3.)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B236" t="str">
            <v>2.1.2 - Cofins    (transp. Qd 1.3.)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B237" t="str">
            <v>2.1.3 - Pis / Pasep    (transp. Qd 1.3.)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B240" t="str">
            <v>4 -  DESPESAS    (4.1)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B241" t="str">
            <v>4.1 - Operacionais    (4.1.1+ .... + 4.1.10)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B242" t="str">
            <v>4.1.1  -  Pessoal e Administradores    (Transp. Qd. 1.3.)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B243" t="str">
            <v>4.1.2  -  Conservação de Rotina    (Transp. Qd. 1.3.)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B244" t="str">
            <v>4.1.3  -  Consumo    (Transp. Qd. 1.3.)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B245" t="str">
            <v>4.1.4  -  Transportes    (Transp. Qd. 1.3.)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B246" t="str">
            <v>4.1.5  -  Diversas    (Transp. Qd. 1.3.)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B249" t="str">
            <v xml:space="preserve">4.1.8  -  Garantias  (transp. Qd 1.3.)  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B250" t="str">
            <v xml:space="preserve">4.1.9  -  Parc.Variável da Concessão   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B258" t="str">
            <v>10- CONTRIBUIÇÃO SOCIAL (Legislação vigente)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B259" t="str">
            <v>11- RESULTADO ANTES IMPOSTO DE RENDA    (9 - 10)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B260" t="str">
            <v>12- IMPOSTO DE RENDA (Legislação vigente)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B261" t="str">
            <v>13- RESULTADO DE EXERCÍCIO    (11 - 12)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27421.842918333336</v>
          </cell>
          <cell r="H267">
            <v>55910.792000000001</v>
          </cell>
          <cell r="I267">
            <v>60888.577523287669</v>
          </cell>
          <cell r="J267">
            <v>66200</v>
          </cell>
          <cell r="K267">
            <v>69321.039499999999</v>
          </cell>
          <cell r="L267">
            <v>70408.848765550327</v>
          </cell>
          <cell r="M267">
            <v>75958.16</v>
          </cell>
          <cell r="N267">
            <v>79504.053</v>
          </cell>
          <cell r="O267">
            <v>83229.093500000003</v>
          </cell>
          <cell r="P267">
            <v>89862</v>
          </cell>
          <cell r="Q267">
            <v>93977</v>
          </cell>
          <cell r="R267">
            <v>98222</v>
          </cell>
          <cell r="S267">
            <v>102673</v>
          </cell>
          <cell r="T267">
            <v>107343</v>
          </cell>
          <cell r="U267">
            <v>112079</v>
          </cell>
          <cell r="V267">
            <v>117040</v>
          </cell>
          <cell r="W267">
            <v>122148</v>
          </cell>
          <cell r="X267">
            <v>127497</v>
          </cell>
          <cell r="Y267">
            <v>133096</v>
          </cell>
          <cell r="Z267">
            <v>138960</v>
          </cell>
          <cell r="AA267">
            <v>1831739.4072071714</v>
          </cell>
        </row>
        <row r="268">
          <cell r="B268" t="str">
            <v>1.1.  RECEITAS     (1.1.1.+ ... + 1.1.4)</v>
          </cell>
          <cell r="G268">
            <v>27421.842918333336</v>
          </cell>
          <cell r="H268">
            <v>55910.792000000001</v>
          </cell>
          <cell r="I268">
            <v>60888.577523287669</v>
          </cell>
          <cell r="J268">
            <v>66200</v>
          </cell>
          <cell r="K268">
            <v>69321.039499999999</v>
          </cell>
          <cell r="L268">
            <v>70408.848765550327</v>
          </cell>
          <cell r="M268">
            <v>75958.16</v>
          </cell>
          <cell r="N268">
            <v>79504.053</v>
          </cell>
          <cell r="O268">
            <v>83229.093500000003</v>
          </cell>
          <cell r="P268">
            <v>89862</v>
          </cell>
          <cell r="Q268">
            <v>93977</v>
          </cell>
          <cell r="R268">
            <v>98222</v>
          </cell>
          <cell r="S268">
            <v>102673</v>
          </cell>
          <cell r="T268">
            <v>107343</v>
          </cell>
          <cell r="U268">
            <v>112079</v>
          </cell>
          <cell r="V268">
            <v>117040</v>
          </cell>
          <cell r="W268">
            <v>122148</v>
          </cell>
          <cell r="X268">
            <v>127497</v>
          </cell>
          <cell r="Y268">
            <v>133096</v>
          </cell>
          <cell r="Z268">
            <v>138960</v>
          </cell>
          <cell r="AA268">
            <v>1831739.4072071714</v>
          </cell>
        </row>
        <row r="269">
          <cell r="B269" t="str">
            <v>1.1.1   Receitas de Pedágio</v>
          </cell>
          <cell r="G269">
            <v>27421.842918333336</v>
          </cell>
          <cell r="H269">
            <v>55910.792000000001</v>
          </cell>
          <cell r="I269">
            <v>60888.577523287669</v>
          </cell>
          <cell r="J269">
            <v>66200</v>
          </cell>
          <cell r="K269">
            <v>69321.039499999999</v>
          </cell>
          <cell r="L269">
            <v>70408.848765550327</v>
          </cell>
          <cell r="M269">
            <v>75958.16</v>
          </cell>
          <cell r="N269">
            <v>79504.053</v>
          </cell>
          <cell r="O269">
            <v>83229.093500000003</v>
          </cell>
          <cell r="P269">
            <v>89862</v>
          </cell>
          <cell r="Q269">
            <v>93977</v>
          </cell>
          <cell r="R269">
            <v>98222</v>
          </cell>
          <cell r="S269">
            <v>102673</v>
          </cell>
          <cell r="T269">
            <v>107343</v>
          </cell>
          <cell r="U269">
            <v>112079</v>
          </cell>
          <cell r="V269">
            <v>117040</v>
          </cell>
          <cell r="W269">
            <v>122148</v>
          </cell>
          <cell r="X269">
            <v>127497</v>
          </cell>
          <cell r="Y269">
            <v>133096</v>
          </cell>
          <cell r="Z269">
            <v>138960</v>
          </cell>
          <cell r="AA269">
            <v>1831739.4072071714</v>
          </cell>
        </row>
        <row r="270">
          <cell r="B270" t="str">
            <v>1.1.2   Outras Receitas Operacionais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B273" t="str">
            <v>2.  DESEMBOLSOS     (2.1.+ ... + 2.4)</v>
          </cell>
          <cell r="G273">
            <v>53246.185660651114</v>
          </cell>
          <cell r="H273">
            <v>72942.671449610716</v>
          </cell>
          <cell r="I273">
            <v>79166.281205758525</v>
          </cell>
          <cell r="J273">
            <v>69386.762309761354</v>
          </cell>
          <cell r="K273">
            <v>65823.607087425466</v>
          </cell>
          <cell r="L273">
            <v>72813.864149689281</v>
          </cell>
          <cell r="M273">
            <v>76464.38849203127</v>
          </cell>
          <cell r="N273">
            <v>70577.454463600239</v>
          </cell>
          <cell r="O273">
            <v>72898.794660404659</v>
          </cell>
          <cell r="P273">
            <v>69922.23585101217</v>
          </cell>
          <cell r="Q273">
            <v>66007.308404762152</v>
          </cell>
          <cell r="R273">
            <v>61939.766561706594</v>
          </cell>
          <cell r="S273">
            <v>60344.870048928824</v>
          </cell>
          <cell r="T273">
            <v>63177.629409464542</v>
          </cell>
          <cell r="U273">
            <v>73506.96356791693</v>
          </cell>
          <cell r="V273">
            <v>64072.266125000257</v>
          </cell>
          <cell r="W273">
            <v>73463.819391250261</v>
          </cell>
          <cell r="X273">
            <v>78554.70194833359</v>
          </cell>
          <cell r="Y273">
            <v>74424.453147500259</v>
          </cell>
          <cell r="Z273">
            <v>71534.251186250258</v>
          </cell>
          <cell r="AA273">
            <v>1390268.2751210583</v>
          </cell>
        </row>
        <row r="274">
          <cell r="B274" t="str">
            <v>2.1.  OPERACIONAIS     (2.1.1.+ ... + 2.1.8)</v>
          </cell>
          <cell r="G274">
            <v>13454.530373101112</v>
          </cell>
          <cell r="H274">
            <v>22379.186662186665</v>
          </cell>
          <cell r="I274">
            <v>23782.57534491178</v>
          </cell>
          <cell r="J274">
            <v>26207.3</v>
          </cell>
          <cell r="K274">
            <v>26468.626361557519</v>
          </cell>
          <cell r="L274">
            <v>26736.874718650724</v>
          </cell>
          <cell r="M274">
            <v>27632.994139625873</v>
          </cell>
          <cell r="N274">
            <v>27198.1005845</v>
          </cell>
          <cell r="O274">
            <v>27520.31658775</v>
          </cell>
          <cell r="P274">
            <v>28129.063000000002</v>
          </cell>
          <cell r="Q274">
            <v>28512.0105</v>
          </cell>
          <cell r="R274">
            <v>28867.203000000001</v>
          </cell>
          <cell r="S274">
            <v>29259.214500000002</v>
          </cell>
          <cell r="T274">
            <v>29653.1695</v>
          </cell>
          <cell r="U274">
            <v>30096.833500000001</v>
          </cell>
          <cell r="V274">
            <v>30526.959999999999</v>
          </cell>
          <cell r="W274">
            <v>30854.802</v>
          </cell>
          <cell r="X274">
            <v>31336.4905</v>
          </cell>
          <cell r="Y274">
            <v>31825.804</v>
          </cell>
          <cell r="Z274">
            <v>32338.04</v>
          </cell>
          <cell r="AA274">
            <v>552780.09527228365</v>
          </cell>
        </row>
        <row r="275">
          <cell r="B275" t="str">
            <v xml:space="preserve">2.1.1.  Pessoal / Administradores   </v>
          </cell>
          <cell r="G275">
            <v>6061</v>
          </cell>
          <cell r="H275">
            <v>12149</v>
          </cell>
          <cell r="I275">
            <v>12386</v>
          </cell>
          <cell r="J275">
            <v>12386</v>
          </cell>
          <cell r="K275">
            <v>12386</v>
          </cell>
          <cell r="L275">
            <v>12386</v>
          </cell>
          <cell r="M275">
            <v>12386</v>
          </cell>
          <cell r="N275">
            <v>12386</v>
          </cell>
          <cell r="O275">
            <v>12386</v>
          </cell>
          <cell r="P275">
            <v>12386</v>
          </cell>
          <cell r="Q275">
            <v>12386</v>
          </cell>
          <cell r="R275">
            <v>12386</v>
          </cell>
          <cell r="S275">
            <v>12386</v>
          </cell>
          <cell r="T275">
            <v>12386</v>
          </cell>
          <cell r="U275">
            <v>12386</v>
          </cell>
          <cell r="V275">
            <v>12386</v>
          </cell>
          <cell r="W275">
            <v>12386</v>
          </cell>
          <cell r="X275">
            <v>12386</v>
          </cell>
          <cell r="Y275">
            <v>12386</v>
          </cell>
          <cell r="Z275">
            <v>12386</v>
          </cell>
          <cell r="AA275">
            <v>241158</v>
          </cell>
        </row>
        <row r="276">
          <cell r="B276" t="str">
            <v xml:space="preserve">2.1.2.  Conservação de Rotina  </v>
          </cell>
          <cell r="G276">
            <v>3915</v>
          </cell>
          <cell r="H276">
            <v>3915</v>
          </cell>
          <cell r="I276">
            <v>3915</v>
          </cell>
          <cell r="J276">
            <v>3915</v>
          </cell>
          <cell r="K276">
            <v>3915</v>
          </cell>
          <cell r="L276">
            <v>3915</v>
          </cell>
          <cell r="M276">
            <v>3915</v>
          </cell>
          <cell r="N276">
            <v>3915</v>
          </cell>
          <cell r="O276">
            <v>3915</v>
          </cell>
          <cell r="P276">
            <v>3915</v>
          </cell>
          <cell r="Q276">
            <v>3915</v>
          </cell>
          <cell r="R276">
            <v>3915</v>
          </cell>
          <cell r="S276">
            <v>3915</v>
          </cell>
          <cell r="T276">
            <v>3915</v>
          </cell>
          <cell r="U276">
            <v>3915</v>
          </cell>
          <cell r="V276">
            <v>3915</v>
          </cell>
          <cell r="W276">
            <v>3915</v>
          </cell>
          <cell r="X276">
            <v>3915</v>
          </cell>
          <cell r="Y276">
            <v>3915</v>
          </cell>
          <cell r="Z276">
            <v>3915</v>
          </cell>
          <cell r="AA276">
            <v>78300</v>
          </cell>
        </row>
        <row r="277">
          <cell r="B277" t="str">
            <v xml:space="preserve">2.1.3.  Consumo   </v>
          </cell>
          <cell r="G277">
            <v>616</v>
          </cell>
          <cell r="H277">
            <v>1097</v>
          </cell>
          <cell r="I277">
            <v>1097</v>
          </cell>
          <cell r="J277">
            <v>1097</v>
          </cell>
          <cell r="K277">
            <v>1097</v>
          </cell>
          <cell r="L277">
            <v>1097</v>
          </cell>
          <cell r="M277">
            <v>1097</v>
          </cell>
          <cell r="N277">
            <v>1097</v>
          </cell>
          <cell r="O277">
            <v>1097</v>
          </cell>
          <cell r="P277">
            <v>1097</v>
          </cell>
          <cell r="Q277">
            <v>1097</v>
          </cell>
          <cell r="R277">
            <v>1097</v>
          </cell>
          <cell r="S277">
            <v>1097</v>
          </cell>
          <cell r="T277">
            <v>1097</v>
          </cell>
          <cell r="U277">
            <v>1097</v>
          </cell>
          <cell r="V277">
            <v>1097</v>
          </cell>
          <cell r="W277">
            <v>1097</v>
          </cell>
          <cell r="X277">
            <v>1097</v>
          </cell>
          <cell r="Y277">
            <v>1097</v>
          </cell>
          <cell r="Z277">
            <v>1097</v>
          </cell>
          <cell r="AA277">
            <v>21459</v>
          </cell>
        </row>
        <row r="278">
          <cell r="B278" t="str">
            <v>2.1.4.  Transportes</v>
          </cell>
          <cell r="G278">
            <v>304</v>
          </cell>
          <cell r="H278">
            <v>1549</v>
          </cell>
          <cell r="I278">
            <v>1549</v>
          </cell>
          <cell r="J278">
            <v>1549</v>
          </cell>
          <cell r="K278">
            <v>1549</v>
          </cell>
          <cell r="L278">
            <v>1549</v>
          </cell>
          <cell r="M278">
            <v>1549</v>
          </cell>
          <cell r="N278">
            <v>1549</v>
          </cell>
          <cell r="O278">
            <v>1549</v>
          </cell>
          <cell r="P278">
            <v>1549</v>
          </cell>
          <cell r="Q278">
            <v>1549</v>
          </cell>
          <cell r="R278">
            <v>1549</v>
          </cell>
          <cell r="S278">
            <v>1549</v>
          </cell>
          <cell r="T278">
            <v>1549</v>
          </cell>
          <cell r="U278">
            <v>1549</v>
          </cell>
          <cell r="V278">
            <v>1549</v>
          </cell>
          <cell r="W278">
            <v>1549</v>
          </cell>
          <cell r="X278">
            <v>1549</v>
          </cell>
          <cell r="Y278">
            <v>1549</v>
          </cell>
          <cell r="Z278">
            <v>1549</v>
          </cell>
          <cell r="AA278">
            <v>29735</v>
          </cell>
        </row>
        <row r="279">
          <cell r="B279" t="str">
            <v>2.1.5.  Diversas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0">
          <cell r="B280" t="str">
            <v>2.1.6.  Tributos s/ Faturamento</v>
          </cell>
          <cell r="G280">
            <v>749.53037310111108</v>
          </cell>
          <cell r="H280">
            <v>2137.1866621866666</v>
          </cell>
          <cell r="I280">
            <v>3255.575344911781</v>
          </cell>
          <cell r="J280">
            <v>5726.3</v>
          </cell>
          <cell r="K280">
            <v>6045.626361557519</v>
          </cell>
          <cell r="L280">
            <v>6439.8747186507253</v>
          </cell>
          <cell r="M280">
            <v>7327.9941396258746</v>
          </cell>
          <cell r="N280">
            <v>6877.1005845</v>
          </cell>
          <cell r="O280">
            <v>7199.3165877499996</v>
          </cell>
          <cell r="P280">
            <v>7773.063000000001</v>
          </cell>
          <cell r="Q280">
            <v>8129.0105000000003</v>
          </cell>
          <cell r="R280">
            <v>8496.2029999999995</v>
          </cell>
          <cell r="S280">
            <v>8881.2145</v>
          </cell>
          <cell r="T280">
            <v>9285.1695</v>
          </cell>
          <cell r="U280">
            <v>9694.8335000000006</v>
          </cell>
          <cell r="V280">
            <v>10123.960000000001</v>
          </cell>
          <cell r="W280">
            <v>10565.802</v>
          </cell>
          <cell r="X280">
            <v>11028.4905</v>
          </cell>
          <cell r="Y280">
            <v>11512.804</v>
          </cell>
          <cell r="Z280">
            <v>12020.039999999999</v>
          </cell>
          <cell r="AA280">
            <v>153269.09527228368</v>
          </cell>
        </row>
        <row r="281">
          <cell r="B281" t="str">
            <v>2.1.7.  Seguros</v>
          </cell>
          <cell r="G281">
            <v>951</v>
          </cell>
          <cell r="H281">
            <v>842</v>
          </cell>
          <cell r="I281">
            <v>984</v>
          </cell>
          <cell r="J281">
            <v>1007</v>
          </cell>
          <cell r="K281">
            <v>966</v>
          </cell>
          <cell r="L281">
            <v>851</v>
          </cell>
          <cell r="M281">
            <v>859</v>
          </cell>
          <cell r="N281">
            <v>875</v>
          </cell>
          <cell r="O281">
            <v>876</v>
          </cell>
          <cell r="P281">
            <v>911</v>
          </cell>
          <cell r="Q281">
            <v>939</v>
          </cell>
          <cell r="R281">
            <v>927</v>
          </cell>
          <cell r="S281">
            <v>934</v>
          </cell>
          <cell r="T281">
            <v>925</v>
          </cell>
          <cell r="U281">
            <v>959</v>
          </cell>
          <cell r="V281">
            <v>961</v>
          </cell>
          <cell r="W281">
            <v>964</v>
          </cell>
          <cell r="X281">
            <v>983</v>
          </cell>
          <cell r="Y281">
            <v>988</v>
          </cell>
          <cell r="Z281">
            <v>993</v>
          </cell>
          <cell r="AA281">
            <v>18695</v>
          </cell>
        </row>
        <row r="282">
          <cell r="B282" t="str">
            <v xml:space="preserve">2.1.8.  Garantias </v>
          </cell>
          <cell r="G282">
            <v>858</v>
          </cell>
          <cell r="H282">
            <v>690</v>
          </cell>
          <cell r="I282">
            <v>596</v>
          </cell>
          <cell r="J282">
            <v>527</v>
          </cell>
          <cell r="K282">
            <v>510</v>
          </cell>
          <cell r="L282">
            <v>499</v>
          </cell>
          <cell r="M282">
            <v>499</v>
          </cell>
          <cell r="N282">
            <v>499</v>
          </cell>
          <cell r="O282">
            <v>498</v>
          </cell>
          <cell r="P282">
            <v>498</v>
          </cell>
          <cell r="Q282">
            <v>497</v>
          </cell>
          <cell r="R282">
            <v>497</v>
          </cell>
          <cell r="S282">
            <v>497</v>
          </cell>
          <cell r="T282">
            <v>496</v>
          </cell>
          <cell r="U282">
            <v>496</v>
          </cell>
          <cell r="V282">
            <v>495</v>
          </cell>
          <cell r="W282">
            <v>378</v>
          </cell>
          <cell r="X282">
            <v>378</v>
          </cell>
          <cell r="Y282">
            <v>378</v>
          </cell>
          <cell r="Z282">
            <v>378</v>
          </cell>
          <cell r="AA282">
            <v>10164</v>
          </cell>
        </row>
        <row r="283">
          <cell r="B283" t="str">
            <v>2.2.  INVESTIMENTOS / IMOBILIZADO     (2.2.1.+ ... + 2.2.7)</v>
          </cell>
          <cell r="G283">
            <v>16881</v>
          </cell>
          <cell r="H283">
            <v>32030.120000000003</v>
          </cell>
          <cell r="I283">
            <v>35663.94</v>
          </cell>
          <cell r="J283">
            <v>22851.359999999997</v>
          </cell>
          <cell r="K283">
            <v>18475.109999999997</v>
          </cell>
          <cell r="L283">
            <v>25692.55</v>
          </cell>
          <cell r="M283">
            <v>27144.010000000002</v>
          </cell>
          <cell r="N283">
            <v>20831.050000000003</v>
          </cell>
          <cell r="O283">
            <v>22265.480000000003</v>
          </cell>
          <cell r="P283">
            <v>16985.449999999997</v>
          </cell>
          <cell r="Q283">
            <v>11806.739999999998</v>
          </cell>
          <cell r="R283">
            <v>6227</v>
          </cell>
          <cell r="S283">
            <v>2901.13</v>
          </cell>
          <cell r="T283">
            <v>4005.13</v>
          </cell>
          <cell r="U283">
            <v>13039</v>
          </cell>
          <cell r="V283">
            <v>1690.9</v>
          </cell>
          <cell r="W283">
            <v>9861.4399999999987</v>
          </cell>
          <cell r="X283">
            <v>13931.2</v>
          </cell>
          <cell r="Y283">
            <v>9369.06</v>
          </cell>
          <cell r="Z283">
            <v>6070</v>
          </cell>
          <cell r="AA283">
            <v>317721.67</v>
          </cell>
        </row>
        <row r="284">
          <cell r="B284" t="str">
            <v xml:space="preserve">2.2.1.  Ampliação Principal </v>
          </cell>
          <cell r="G284">
            <v>2530</v>
          </cell>
          <cell r="H284">
            <v>7839.5600000000013</v>
          </cell>
          <cell r="I284">
            <v>14566.64</v>
          </cell>
          <cell r="J284">
            <v>6326.2000000000007</v>
          </cell>
          <cell r="K284">
            <v>4028</v>
          </cell>
          <cell r="L284">
            <v>1496.35</v>
          </cell>
          <cell r="M284">
            <v>5289.4</v>
          </cell>
          <cell r="N284">
            <v>4404.6000000000004</v>
          </cell>
          <cell r="O284">
            <v>2000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48480.75</v>
          </cell>
        </row>
        <row r="285">
          <cell r="B285" t="str">
            <v>2.2.2.  Demais Obras de Ampliação/Melhoramentos</v>
          </cell>
          <cell r="G285">
            <v>7300</v>
          </cell>
          <cell r="H285">
            <v>5017.5600000000004</v>
          </cell>
          <cell r="I285">
            <v>8662.2999999999993</v>
          </cell>
          <cell r="J285">
            <v>9787.3599999999988</v>
          </cell>
          <cell r="K285">
            <v>7839.1099999999969</v>
          </cell>
          <cell r="L285">
            <v>10468.98</v>
          </cell>
          <cell r="M285">
            <v>14015.78</v>
          </cell>
          <cell r="N285">
            <v>9415.0600000000013</v>
          </cell>
          <cell r="O285">
            <v>6961.7900000000009</v>
          </cell>
          <cell r="P285">
            <v>6572.2099999999991</v>
          </cell>
          <cell r="Q285">
            <v>1520</v>
          </cell>
          <cell r="R285">
            <v>0</v>
          </cell>
          <cell r="S285">
            <v>0</v>
          </cell>
          <cell r="T285">
            <v>0</v>
          </cell>
          <cell r="U285">
            <v>544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88104.15</v>
          </cell>
        </row>
        <row r="286">
          <cell r="B286" t="str">
            <v xml:space="preserve">2.2.3.  Equipamentos, Veiculos e Sist. Controle </v>
          </cell>
          <cell r="G286">
            <v>3663</v>
          </cell>
          <cell r="H286">
            <v>2369</v>
          </cell>
          <cell r="I286">
            <v>879</v>
          </cell>
          <cell r="J286">
            <v>2273</v>
          </cell>
          <cell r="K286">
            <v>439</v>
          </cell>
          <cell r="L286">
            <v>4608.6000000000004</v>
          </cell>
          <cell r="M286">
            <v>5330.31</v>
          </cell>
          <cell r="N286">
            <v>1785.8</v>
          </cell>
          <cell r="O286">
            <v>3480.69</v>
          </cell>
          <cell r="P286">
            <v>710</v>
          </cell>
          <cell r="Q286">
            <v>1956</v>
          </cell>
          <cell r="R286">
            <v>780</v>
          </cell>
          <cell r="S286">
            <v>529</v>
          </cell>
          <cell r="T286">
            <v>1083</v>
          </cell>
          <cell r="U286">
            <v>759</v>
          </cell>
          <cell r="V286">
            <v>1678.9</v>
          </cell>
          <cell r="W286">
            <v>4679.7</v>
          </cell>
          <cell r="X286">
            <v>975.2</v>
          </cell>
          <cell r="Y286">
            <v>1580.8</v>
          </cell>
          <cell r="Z286">
            <v>208</v>
          </cell>
          <cell r="AA286">
            <v>39768</v>
          </cell>
        </row>
        <row r="287">
          <cell r="B287" t="str">
            <v>2.2.4.  Desapropriações</v>
          </cell>
          <cell r="G287">
            <v>35</v>
          </cell>
          <cell r="H287">
            <v>15</v>
          </cell>
          <cell r="I287">
            <v>301</v>
          </cell>
          <cell r="J287">
            <v>146</v>
          </cell>
          <cell r="K287">
            <v>80</v>
          </cell>
          <cell r="L287">
            <v>40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617</v>
          </cell>
        </row>
        <row r="288">
          <cell r="B288" t="str">
            <v xml:space="preserve">2.2.5.  Conservação Especial </v>
          </cell>
          <cell r="G288">
            <v>2324</v>
          </cell>
          <cell r="H288">
            <v>14731</v>
          </cell>
          <cell r="I288">
            <v>10226</v>
          </cell>
          <cell r="J288">
            <v>4318.8</v>
          </cell>
          <cell r="K288">
            <v>6089</v>
          </cell>
          <cell r="L288">
            <v>9078.619999999999</v>
          </cell>
          <cell r="M288">
            <v>2508.5200000000004</v>
          </cell>
          <cell r="N288">
            <v>5225.59</v>
          </cell>
          <cell r="O288">
            <v>9823</v>
          </cell>
          <cell r="P288">
            <v>9703.239999999998</v>
          </cell>
          <cell r="Q288">
            <v>8330.739999999998</v>
          </cell>
          <cell r="R288">
            <v>5447</v>
          </cell>
          <cell r="S288">
            <v>2372.13</v>
          </cell>
          <cell r="T288">
            <v>2922.13</v>
          </cell>
          <cell r="U288">
            <v>11736</v>
          </cell>
          <cell r="V288">
            <v>12</v>
          </cell>
          <cell r="W288">
            <v>5181.74</v>
          </cell>
          <cell r="X288">
            <v>12956</v>
          </cell>
          <cell r="Y288">
            <v>7788.26</v>
          </cell>
          <cell r="Z288">
            <v>5862</v>
          </cell>
          <cell r="AA288">
            <v>136635.76999999999</v>
          </cell>
        </row>
        <row r="289">
          <cell r="B289" t="str">
            <v>2.2.6.  Contratos Sub-rogados</v>
          </cell>
          <cell r="G289">
            <v>1029</v>
          </cell>
          <cell r="H289">
            <v>2058</v>
          </cell>
          <cell r="I289">
            <v>1029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4116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22910.655287550006</v>
          </cell>
          <cell r="H291">
            <v>13725.323759999999</v>
          </cell>
          <cell r="I291">
            <v>13874.65732569863</v>
          </cell>
          <cell r="J291">
            <v>14034</v>
          </cell>
          <cell r="K291">
            <v>14127.631185</v>
          </cell>
          <cell r="L291">
            <v>13799.261378484767</v>
          </cell>
          <cell r="M291">
            <v>14326.7448</v>
          </cell>
          <cell r="N291">
            <v>14433.121589999999</v>
          </cell>
          <cell r="O291">
            <v>14544.872804999999</v>
          </cell>
          <cell r="P291">
            <v>14743.86</v>
          </cell>
          <cell r="Q291">
            <v>14867.31</v>
          </cell>
          <cell r="R291">
            <v>14994.66</v>
          </cell>
          <cell r="S291">
            <v>15128.19</v>
          </cell>
          <cell r="T291">
            <v>15268.29</v>
          </cell>
          <cell r="U291">
            <v>15410.369999999999</v>
          </cell>
          <cell r="V291">
            <v>15559.2</v>
          </cell>
          <cell r="W291">
            <v>15712.44</v>
          </cell>
          <cell r="X291">
            <v>15872.91</v>
          </cell>
          <cell r="Y291">
            <v>16040.88</v>
          </cell>
          <cell r="Z291">
            <v>16216.8</v>
          </cell>
          <cell r="AA291">
            <v>305591.17813173338</v>
          </cell>
        </row>
        <row r="292">
          <cell r="B292" t="str">
            <v>2.3.1.  Valor Variável da Concessão</v>
          </cell>
          <cell r="G292">
            <v>822.65528755000014</v>
          </cell>
          <cell r="H292">
            <v>1677.32376</v>
          </cell>
          <cell r="I292">
            <v>1826.6573256986301</v>
          </cell>
          <cell r="J292">
            <v>1986</v>
          </cell>
          <cell r="K292">
            <v>2079.6311849999997</v>
          </cell>
          <cell r="L292">
            <v>2112.2654629665099</v>
          </cell>
          <cell r="M292">
            <v>2278.7447999999999</v>
          </cell>
          <cell r="N292">
            <v>2385.1215899999997</v>
          </cell>
          <cell r="O292">
            <v>2496.872805</v>
          </cell>
          <cell r="P292">
            <v>2695.86</v>
          </cell>
          <cell r="Q292">
            <v>2819.31</v>
          </cell>
          <cell r="R292">
            <v>2946.66</v>
          </cell>
          <cell r="S292">
            <v>3080.19</v>
          </cell>
          <cell r="T292">
            <v>3220.29</v>
          </cell>
          <cell r="U292">
            <v>3362.37</v>
          </cell>
          <cell r="V292">
            <v>3511.2</v>
          </cell>
          <cell r="W292">
            <v>3664.44</v>
          </cell>
          <cell r="X292">
            <v>3824.91</v>
          </cell>
          <cell r="Y292">
            <v>3992.8799999999997</v>
          </cell>
          <cell r="Z292">
            <v>4168.8</v>
          </cell>
          <cell r="AA292">
            <v>54952.182216215144</v>
          </cell>
        </row>
        <row r="293">
          <cell r="B293" t="str">
            <v xml:space="preserve">2.3.2.  Valor Fixo da Concessão </v>
          </cell>
          <cell r="G293">
            <v>22088.000000000004</v>
          </cell>
          <cell r="H293">
            <v>12048</v>
          </cell>
          <cell r="I293">
            <v>12048</v>
          </cell>
          <cell r="J293">
            <v>12048</v>
          </cell>
          <cell r="K293">
            <v>12048</v>
          </cell>
          <cell r="L293">
            <v>11686.995915518257</v>
          </cell>
          <cell r="M293">
            <v>12048</v>
          </cell>
          <cell r="N293">
            <v>12048</v>
          </cell>
          <cell r="O293">
            <v>12048</v>
          </cell>
          <cell r="P293">
            <v>12048</v>
          </cell>
          <cell r="Q293">
            <v>12048</v>
          </cell>
          <cell r="R293">
            <v>12048</v>
          </cell>
          <cell r="S293">
            <v>12048</v>
          </cell>
          <cell r="T293">
            <v>12048</v>
          </cell>
          <cell r="U293">
            <v>12048</v>
          </cell>
          <cell r="V293">
            <v>12048</v>
          </cell>
          <cell r="W293">
            <v>12048</v>
          </cell>
          <cell r="X293">
            <v>12048</v>
          </cell>
          <cell r="Y293">
            <v>12048</v>
          </cell>
          <cell r="Z293">
            <v>12048</v>
          </cell>
          <cell r="AA293">
            <v>250638.99591551826</v>
          </cell>
        </row>
        <row r="294">
          <cell r="B294" t="str">
            <v>2.4.  DESEMBOLSOS  SOBRE O LUCRO     (2.4.1. + 2.4.2)</v>
          </cell>
          <cell r="G294">
            <v>0</v>
          </cell>
          <cell r="H294">
            <v>4808.0410274240612</v>
          </cell>
          <cell r="I294">
            <v>5845.1085351481161</v>
          </cell>
          <cell r="J294">
            <v>6294.1023097613515</v>
          </cell>
          <cell r="K294">
            <v>6752.2395408679558</v>
          </cell>
          <cell r="L294">
            <v>6585.1780525537961</v>
          </cell>
          <cell r="M294">
            <v>7360.6395524054014</v>
          </cell>
          <cell r="N294">
            <v>8115.1822891002375</v>
          </cell>
          <cell r="O294">
            <v>8568.125267654661</v>
          </cell>
          <cell r="P294">
            <v>10063.862851012163</v>
          </cell>
          <cell r="Q294">
            <v>10821.247904762164</v>
          </cell>
          <cell r="R294">
            <v>11850.9035617066</v>
          </cell>
          <cell r="S294">
            <v>13056.335548928824</v>
          </cell>
          <cell r="T294">
            <v>14251.03990946454</v>
          </cell>
          <cell r="U294">
            <v>14960.760067916923</v>
          </cell>
          <cell r="V294">
            <v>16295.206125000255</v>
          </cell>
          <cell r="W294">
            <v>17035.137391250253</v>
          </cell>
          <cell r="X294">
            <v>17414.101448333586</v>
          </cell>
          <cell r="Y294">
            <v>17188.709147500253</v>
          </cell>
          <cell r="Z294">
            <v>16909.411186250258</v>
          </cell>
          <cell r="AA294">
            <v>214175.33171704141</v>
          </cell>
        </row>
        <row r="295">
          <cell r="B295" t="str">
            <v xml:space="preserve">2.4.1.  Contribuição Social  </v>
          </cell>
          <cell r="G295">
            <v>0</v>
          </cell>
          <cell r="H295">
            <v>1238.9547419273638</v>
          </cell>
          <cell r="I295">
            <v>1428.012734413011</v>
          </cell>
          <cell r="J295">
            <v>1538.566244238046</v>
          </cell>
          <cell r="K295">
            <v>1667.3943171801104</v>
          </cell>
          <cell r="L295">
            <v>1621.6931879928397</v>
          </cell>
          <cell r="M295">
            <v>1811.7476743060713</v>
          </cell>
          <cell r="N295">
            <v>1993.8288862853726</v>
          </cell>
          <cell r="O295">
            <v>2105.005415492039</v>
          </cell>
          <cell r="P295">
            <v>2450.9070772150699</v>
          </cell>
          <cell r="Q295">
            <v>2650.2960238817363</v>
          </cell>
          <cell r="R295">
            <v>2900.0321794372899</v>
          </cell>
          <cell r="S295">
            <v>3189.3795594372914</v>
          </cell>
          <cell r="T295">
            <v>3486.5547784849105</v>
          </cell>
          <cell r="U295">
            <v>3651.8973918182442</v>
          </cell>
          <cell r="V295">
            <v>3984.5179384849112</v>
          </cell>
          <cell r="W295">
            <v>4166.9663118182443</v>
          </cell>
          <cell r="X295">
            <v>4174.6816318182437</v>
          </cell>
          <cell r="Y295">
            <v>4206.1194851515766</v>
          </cell>
          <cell r="Z295">
            <v>4140.0088718182442</v>
          </cell>
          <cell r="AA295">
            <v>52406.564451200618</v>
          </cell>
        </row>
        <row r="296">
          <cell r="B296" t="str">
            <v xml:space="preserve">2.4.2.  Imposto de Renda  </v>
          </cell>
          <cell r="G296">
            <v>0</v>
          </cell>
          <cell r="H296">
            <v>3569.0862854966972</v>
          </cell>
          <cell r="I296">
            <v>4417.0958007351046</v>
          </cell>
          <cell r="J296">
            <v>4755.5360655233053</v>
          </cell>
          <cell r="K296">
            <v>5084.8452236878456</v>
          </cell>
          <cell r="L296">
            <v>4963.4848645609563</v>
          </cell>
          <cell r="M296">
            <v>5548.8918780993299</v>
          </cell>
          <cell r="N296">
            <v>6121.3534028148651</v>
          </cell>
          <cell r="O296">
            <v>6463.1198521626211</v>
          </cell>
          <cell r="P296">
            <v>7612.9557737970927</v>
          </cell>
          <cell r="Q296">
            <v>8170.9518808804278</v>
          </cell>
          <cell r="R296">
            <v>8950.8713822693098</v>
          </cell>
          <cell r="S296">
            <v>9866.9559894915328</v>
          </cell>
          <cell r="T296">
            <v>10764.48513097963</v>
          </cell>
          <cell r="U296">
            <v>11308.862676098679</v>
          </cell>
          <cell r="V296">
            <v>12310.688186515345</v>
          </cell>
          <cell r="W296">
            <v>12868.17107943201</v>
          </cell>
          <cell r="X296">
            <v>13239.419816515343</v>
          </cell>
          <cell r="Y296">
            <v>12982.589662348677</v>
          </cell>
          <cell r="Z296">
            <v>12769.402314432013</v>
          </cell>
          <cell r="AA296">
            <v>161768.76726584078</v>
          </cell>
        </row>
        <row r="297">
          <cell r="B297" t="str">
            <v>3.  SALDO DO CAIXA     (1 - 2)</v>
          </cell>
          <cell r="G297">
            <v>-25824.342742317778</v>
          </cell>
          <cell r="H297">
            <v>-17031.879449610715</v>
          </cell>
          <cell r="I297">
            <v>-18277.703682470856</v>
          </cell>
          <cell r="J297">
            <v>-3186.7623097613541</v>
          </cell>
          <cell r="K297">
            <v>3497.4324125745334</v>
          </cell>
          <cell r="L297">
            <v>-2405.0153841389547</v>
          </cell>
          <cell r="M297">
            <v>-506.2284920312668</v>
          </cell>
          <cell r="N297">
            <v>8926.5985363997606</v>
          </cell>
          <cell r="O297">
            <v>10330.298839595343</v>
          </cell>
          <cell r="P297">
            <v>19939.76414898783</v>
          </cell>
          <cell r="Q297">
            <v>27969.691595237848</v>
          </cell>
          <cell r="R297">
            <v>36282.233438293406</v>
          </cell>
          <cell r="S297">
            <v>42328.129951071176</v>
          </cell>
          <cell r="T297">
            <v>44165.370590535458</v>
          </cell>
          <cell r="U297">
            <v>38572.03643208307</v>
          </cell>
          <cell r="V297">
            <v>52967.733874999743</v>
          </cell>
          <cell r="W297">
            <v>48684.180608749739</v>
          </cell>
          <cell r="X297">
            <v>48942.29805166641</v>
          </cell>
          <cell r="Y297">
            <v>58671.546852499741</v>
          </cell>
          <cell r="Z297">
            <v>67425.748813749742</v>
          </cell>
          <cell r="AA297">
            <v>441471.1320861131</v>
          </cell>
        </row>
        <row r="298">
          <cell r="B298" t="str">
            <v xml:space="preserve">4. T.I.R. (Taxa Interna de Retorno) Anual do Projeto     </v>
          </cell>
          <cell r="G298">
            <v>0.17620790554204696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</row>
        <row r="304">
          <cell r="B304" t="str">
            <v>1.1.  RECEITAS     (1.1.1.+ ... + 1.1.4)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B305" t="str">
            <v>1.1.1   Receitas de Pedágio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</row>
        <row r="306">
          <cell r="B306" t="str">
            <v>1.1.2   Outras Receitas Operacionais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</row>
        <row r="310">
          <cell r="B310" t="str">
            <v>2.1.  OPERACIONAIS     (2.1.1.+ ... + 2.1.8)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</row>
        <row r="311">
          <cell r="B311" t="str">
            <v xml:space="preserve">2.1.1.  Pessoal / Administradores   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</row>
        <row r="312">
          <cell r="B312" t="str">
            <v xml:space="preserve">2.1.2.  Conservação de Rotina  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</row>
        <row r="313">
          <cell r="B313" t="str">
            <v xml:space="preserve">2.1.3.  Consumo   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</row>
        <row r="314">
          <cell r="B314" t="str">
            <v>2.1.4.  Transportes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</row>
        <row r="315">
          <cell r="B315" t="str">
            <v>2.1.5.  Diversas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</row>
        <row r="316">
          <cell r="B316" t="str">
            <v>2.1.6.  Tributos s/ Faturamento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B317" t="str">
            <v>2.1.7.  Seguros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18">
          <cell r="B318" t="str">
            <v xml:space="preserve">2.1.8.  Garantias 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</row>
        <row r="328">
          <cell r="B328" t="str">
            <v>2.3.1.  Valor Variável da Concessão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</row>
        <row r="331">
          <cell r="B331" t="str">
            <v xml:space="preserve">2.4.1.  Contribuição Social  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</row>
        <row r="332">
          <cell r="B332" t="str">
            <v xml:space="preserve">2.4.2.  Imposto de Renda  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</row>
        <row r="333">
          <cell r="B333" t="str">
            <v>3.  SALDO DO CAIXA     (1 - 2)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</row>
        <row r="334">
          <cell r="B334" t="str">
            <v xml:space="preserve">4. T.I.R. (Taxa Interna de Retorno) Anual do Projeto     </v>
          </cell>
          <cell r="G334">
            <v>0.17620790554204696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de Serviço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CRO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missas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KEY ISSUES"/>
      <sheetName val="KPM EXAMPLE "/>
      <sheetName val="VARIANCE"/>
      <sheetName val="variance2000"/>
      <sheetName val="WORKING K."/>
      <sheetName val="BUSINESS EBIT"/>
      <sheetName val="EARNINGSTOT"/>
      <sheetName val="PULP"/>
      <sheetName val="MAINT.REPAIRS"/>
      <sheetName val="SA"/>
      <sheetName val="SAFETY"/>
      <sheetName val="effic"/>
      <sheetName val="US Adjustments"/>
      <sheetName val="HEADCOUNT"/>
      <sheetName val="Pricing"/>
      <sheetName val="Planned shutdow"/>
      <sheetName val="macros"/>
    </sheetNames>
    <sheetDataSet>
      <sheetData sheetId="0" refreshError="1">
        <row r="2">
          <cell r="A2" t="str">
            <v>EUROPEAN PAPERS</v>
          </cell>
        </row>
        <row r="5">
          <cell r="A5" t="str">
            <v>2001 PERFORMANCE TARGET</v>
          </cell>
        </row>
        <row r="8">
          <cell r="A8" t="str">
            <v>LOCATION NAME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_Físicas"/>
      <sheetName val="Mod_Log"/>
      <sheetName val="Res_Fluxo_Caixa"/>
      <sheetName val="FLUXO DE CAIXA"/>
      <sheetName val="DEPRECIAÇÃO"/>
      <sheetName val="Receita"/>
      <sheetName val="DD_Dados"/>
      <sheetName val="DD_Finance"/>
      <sheetName val="EQUIPAM_ Fis"/>
      <sheetName val="EQUIPAM_Finance"/>
      <sheetName val="VEIC_RT"/>
      <sheetName val="VEI_ Fis"/>
      <sheetName val="VEI_Finance"/>
      <sheetName val="MDO_Perm"/>
      <sheetName val="MDO_Finance"/>
      <sheetName val="Resumo_Invest"/>
      <sheetName val="Oeste"/>
      <sheetName val="Dados Oeste"/>
      <sheetName val="Resumo Oe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E1">
            <v>0.14999963618726533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apa Simulador"/>
      <sheetName val="FLUXO + DRE  Original 20 anos"/>
      <sheetName val="Fatores 20 anos"/>
      <sheetName val="Prorrogação Fluxo 23 anos"/>
      <sheetName val="Comparativo de Mercado "/>
      <sheetName val="RELATA VÉ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TRIÂNGULO DO SOL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17531.025769499331</v>
          </cell>
          <cell r="H67">
            <v>100237.94899716858</v>
          </cell>
          <cell r="I67">
            <v>0.24696226534922128</v>
          </cell>
        </row>
        <row r="68">
          <cell r="B68" t="str">
            <v>FATOR 2</v>
          </cell>
          <cell r="C68" t="str">
            <v>2ª Adequação - Investimentos</v>
          </cell>
          <cell r="G68">
            <v>-17535.412516555556</v>
          </cell>
          <cell r="H68">
            <v>-100263.03130173347</v>
          </cell>
          <cell r="I68">
            <v>0.18665688885108117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11672.668432667002</v>
          </cell>
          <cell r="H69">
            <v>66741.35092826061</v>
          </cell>
          <cell r="I69">
            <v>0.23205558086970621</v>
          </cell>
        </row>
        <row r="70">
          <cell r="B70" t="str">
            <v>FATOR 4</v>
          </cell>
          <cell r="C70" t="str">
            <v>Perda de Receita - Praça Jaboticabal - SP 333</v>
          </cell>
          <cell r="G70">
            <v>-8254.1137599353187</v>
          </cell>
          <cell r="H70">
            <v>-47194.924299563849</v>
          </cell>
          <cell r="I70">
            <v>0.20209534824846426</v>
          </cell>
        </row>
        <row r="71">
          <cell r="B71" t="str">
            <v>FATOR 5</v>
          </cell>
          <cell r="C71" t="str">
            <v>Perda de Receita - Parcelamento do Reajuste Tarifário de Julho de 2003.</v>
          </cell>
          <cell r="G71">
            <v>-562.64996557147754</v>
          </cell>
          <cell r="H71">
            <v>-3217.0894786051713</v>
          </cell>
          <cell r="I71">
            <v>0.21296315596990562</v>
          </cell>
        </row>
        <row r="72">
          <cell r="B72" t="str">
            <v>FATOR 6</v>
          </cell>
          <cell r="C72" t="str">
            <v>Majoração da COFINS</v>
          </cell>
          <cell r="G72">
            <v>-3172.0966653015266</v>
          </cell>
          <cell r="H72">
            <v>-18137.242391359723</v>
          </cell>
          <cell r="I72">
            <v>0.20922654010764014</v>
          </cell>
        </row>
        <row r="73">
          <cell r="B73" t="str">
            <v>FATOR 7</v>
          </cell>
          <cell r="C73" t="str">
            <v>Majoração do PIS</v>
          </cell>
          <cell r="G73">
            <v>-187.01112667205356</v>
          </cell>
          <cell r="H73">
            <v>-1069.2820844442633</v>
          </cell>
          <cell r="I73">
            <v>0.21350091488485656</v>
          </cell>
        </row>
        <row r="74">
          <cell r="B74" t="str">
            <v>FATOR 8</v>
          </cell>
          <cell r="C74" t="str">
            <v>Alteração do ISSQN</v>
          </cell>
          <cell r="G74">
            <v>-3169.02260989263</v>
          </cell>
          <cell r="H74">
            <v>-18119.665723950591</v>
          </cell>
          <cell r="I74">
            <v>0.20916542097622126</v>
          </cell>
        </row>
        <row r="75">
          <cell r="B75" t="str">
            <v>FATOR 9</v>
          </cell>
          <cell r="C75" t="str">
            <v>4ª Adequação - Investimentos</v>
          </cell>
          <cell r="G75">
            <v>127.1995200178546</v>
          </cell>
          <cell r="H75">
            <v>727.2945215902314</v>
          </cell>
          <cell r="I75">
            <v>0.21395204411495194</v>
          </cell>
        </row>
        <row r="76">
          <cell r="B76" t="str">
            <v>FATOR 10</v>
          </cell>
          <cell r="C76" t="str">
            <v>5ª Adequação - Investimentos</v>
          </cell>
          <cell r="G76">
            <v>264.65299830189173</v>
          </cell>
          <cell r="H76">
            <v>1513.2185700101443</v>
          </cell>
          <cell r="I76">
            <v>0.21414919614264244</v>
          </cell>
        </row>
        <row r="77">
          <cell r="B77" t="str">
            <v>FATOR 11</v>
          </cell>
          <cell r="C77" t="str">
            <v>6ª Adequação - Investimentos</v>
          </cell>
          <cell r="G77">
            <v>444.19799278732711</v>
          </cell>
          <cell r="H77">
            <v>2539.8112084876798</v>
          </cell>
          <cell r="I77">
            <v>0.2144076656800544</v>
          </cell>
        </row>
        <row r="78">
          <cell r="B78" t="str">
            <v>FATOR 12</v>
          </cell>
          <cell r="C78">
            <v>0</v>
          </cell>
          <cell r="G78">
            <v>6.7812953345933189E-11</v>
          </cell>
          <cell r="H78">
            <v>3.877372293105215E-10</v>
          </cell>
          <cell r="I78">
            <v>0.21376914659013574</v>
          </cell>
        </row>
        <row r="79">
          <cell r="B79" t="str">
            <v>FATOR 13</v>
          </cell>
          <cell r="C79">
            <v>0</v>
          </cell>
          <cell r="G79">
            <v>6.7812953345933189E-11</v>
          </cell>
          <cell r="H79">
            <v>3.877372293105215E-10</v>
          </cell>
          <cell r="I79">
            <v>0.21376914659013574</v>
          </cell>
        </row>
        <row r="80">
          <cell r="B80" t="str">
            <v>FATOR 14</v>
          </cell>
          <cell r="C80">
            <v>0</v>
          </cell>
          <cell r="G80">
            <v>6.7812953345933189E-11</v>
          </cell>
          <cell r="H80">
            <v>3.877372293105215E-10</v>
          </cell>
          <cell r="I80">
            <v>0.21376914659013574</v>
          </cell>
        </row>
        <row r="81">
          <cell r="B81" t="str">
            <v>FATOR 15</v>
          </cell>
          <cell r="C81">
            <v>0</v>
          </cell>
          <cell r="G81">
            <v>6.7812953345933189E-11</v>
          </cell>
          <cell r="H81">
            <v>3.877372293105215E-10</v>
          </cell>
          <cell r="I81">
            <v>0.21376914659013574</v>
          </cell>
        </row>
        <row r="82">
          <cell r="B82" t="str">
            <v>TOTAL GERAL</v>
          </cell>
          <cell r="G82">
            <v>-2840.5619306548856</v>
          </cell>
          <cell r="H82">
            <v>-16241.611054138271</v>
          </cell>
          <cell r="I82">
            <v>0.20714524689834499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23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0.21376914659013574</v>
          </cell>
        </row>
        <row r="98">
          <cell r="B98" t="str">
            <v>TIR Resultante dos Desequilibrio no Contrato Original (ao ano)</v>
          </cell>
          <cell r="J98">
            <v>0.20714524689834499</v>
          </cell>
        </row>
        <row r="100">
          <cell r="B100" t="str">
            <v>Diferença entre a TIR Original x TIR Desequilibrios</v>
          </cell>
          <cell r="J100">
            <v>-6.6238996917907522E-3</v>
          </cell>
        </row>
        <row r="102">
          <cell r="B102" t="str">
            <v>TIR Resultante das Alternativas Utilizadas para o Reequilibrio (ao ano)</v>
          </cell>
          <cell r="J102">
            <v>0.2144305147714714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6.7812953345933189E-11</v>
          </cell>
          <cell r="G136">
            <v>0.21376914659013574</v>
          </cell>
          <cell r="H136">
            <v>-55467.026100546813</v>
          </cell>
          <cell r="I136">
            <v>-58486.250509087418</v>
          </cell>
          <cell r="J136">
            <v>-14001.236301379788</v>
          </cell>
          <cell r="K136">
            <v>-5917.0385956415557</v>
          </cell>
          <cell r="L136">
            <v>27035.8482549498</v>
          </cell>
          <cell r="M136">
            <v>34070.156432472533</v>
          </cell>
          <cell r="N136">
            <v>33894.040008648139</v>
          </cell>
          <cell r="O136">
            <v>50832.46751669723</v>
          </cell>
          <cell r="P136">
            <v>57981.821582342178</v>
          </cell>
          <cell r="Q136">
            <v>25002.751737808605</v>
          </cell>
          <cell r="R136">
            <v>31834.672655489092</v>
          </cell>
          <cell r="S136">
            <v>68671.546088620467</v>
          </cell>
          <cell r="T136">
            <v>74573.848792032863</v>
          </cell>
          <cell r="U136">
            <v>78463.516217114549</v>
          </cell>
          <cell r="V136">
            <v>84062.017591921744</v>
          </cell>
          <cell r="W136">
            <v>92214.689488707387</v>
          </cell>
          <cell r="X136">
            <v>101596.24123737995</v>
          </cell>
          <cell r="Y136">
            <v>78058.178958428529</v>
          </cell>
          <cell r="Z136">
            <v>106665.7970964089</v>
          </cell>
          <cell r="AA136">
            <v>118165.46593119178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42262.428161025142</v>
          </cell>
          <cell r="I139">
            <v>16024.36196379851</v>
          </cell>
          <cell r="J139">
            <v>-26378.283655114079</v>
          </cell>
          <cell r="K139">
            <v>-1300.481216047009</v>
          </cell>
          <cell r="L139">
            <v>-17000.690211049132</v>
          </cell>
          <cell r="M139">
            <v>-6206.0199042755221</v>
          </cell>
          <cell r="N139">
            <v>-19746.91842338039</v>
          </cell>
          <cell r="O139">
            <v>-12153.528227805746</v>
          </cell>
          <cell r="P139">
            <v>-10534.130147978836</v>
          </cell>
          <cell r="Q139">
            <v>33329.311016682128</v>
          </cell>
          <cell r="R139">
            <v>19930.836153090862</v>
          </cell>
          <cell r="S139">
            <v>-5622.038220686024</v>
          </cell>
          <cell r="T139">
            <v>-8154.7591877442646</v>
          </cell>
          <cell r="U139">
            <v>-6870.0156325618227</v>
          </cell>
          <cell r="V139">
            <v>-10762.218307652065</v>
          </cell>
          <cell r="W139">
            <v>-7990.2987031465982</v>
          </cell>
          <cell r="X139">
            <v>-10504.109196462958</v>
          </cell>
          <cell r="Y139">
            <v>24079.638390378248</v>
          </cell>
          <cell r="Z139">
            <v>6551.3684429720797</v>
          </cell>
          <cell r="AA139">
            <v>1048.2212836289873</v>
          </cell>
        </row>
        <row r="140">
          <cell r="B140" t="str">
            <v>Somatoria com Projeto Original</v>
          </cell>
          <cell r="F140">
            <v>17531.025769499331</v>
          </cell>
          <cell r="G140">
            <v>0.24696226534922128</v>
          </cell>
          <cell r="H140">
            <v>-13204.597939521671</v>
          </cell>
          <cell r="I140">
            <v>-42461.888545288908</v>
          </cell>
          <cell r="J140">
            <v>-40379.519956493867</v>
          </cell>
          <cell r="K140">
            <v>-7217.5198116885649</v>
          </cell>
          <cell r="L140">
            <v>10035.158043900668</v>
          </cell>
          <cell r="M140">
            <v>27864.13652819701</v>
          </cell>
          <cell r="N140">
            <v>14147.121585267749</v>
          </cell>
          <cell r="O140">
            <v>38678.939288891488</v>
          </cell>
          <cell r="P140">
            <v>47447.69143436334</v>
          </cell>
          <cell r="Q140">
            <v>58332.062754490733</v>
          </cell>
          <cell r="R140">
            <v>51765.508808579951</v>
          </cell>
          <cell r="S140">
            <v>63049.507867934444</v>
          </cell>
          <cell r="T140">
            <v>66419.089604288602</v>
          </cell>
          <cell r="U140">
            <v>71593.500584552734</v>
          </cell>
          <cell r="V140">
            <v>73299.799284269684</v>
          </cell>
          <cell r="W140">
            <v>84224.390785560783</v>
          </cell>
          <cell r="X140">
            <v>91092.132040916986</v>
          </cell>
          <cell r="Y140">
            <v>102137.81734880677</v>
          </cell>
          <cell r="Z140">
            <v>113217.16553938098</v>
          </cell>
          <cell r="AA140">
            <v>119213.68721482076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-13964.230412711882</v>
          </cell>
          <cell r="I142">
            <v>19664.773443524718</v>
          </cell>
          <cell r="J142">
            <v>35615.04391094255</v>
          </cell>
          <cell r="K142">
            <v>-14101.716827123626</v>
          </cell>
          <cell r="L142">
            <v>-37757.71779790151</v>
          </cell>
          <cell r="M142">
            <v>-34152.429500505386</v>
          </cell>
          <cell r="N142">
            <v>-2177.5420061929626</v>
          </cell>
          <cell r="O142">
            <v>3918.7659983299491</v>
          </cell>
          <cell r="P142">
            <v>1814.6134037838492</v>
          </cell>
          <cell r="Q142">
            <v>-21270.966465748905</v>
          </cell>
          <cell r="R142">
            <v>-361.08312948269213</v>
          </cell>
          <cell r="S142">
            <v>-8066.6675783124665</v>
          </cell>
          <cell r="T142">
            <v>-9095.5196960275352</v>
          </cell>
          <cell r="U142">
            <v>-10058.159965981471</v>
          </cell>
          <cell r="V142">
            <v>-9704.0188395984587</v>
          </cell>
          <cell r="W142">
            <v>-12825.276265503999</v>
          </cell>
          <cell r="X142">
            <v>-12689.875690873012</v>
          </cell>
          <cell r="Y142">
            <v>-18360.134566336827</v>
          </cell>
          <cell r="Z142">
            <v>-22928.212367299617</v>
          </cell>
          <cell r="AA142">
            <v>-17166.307636289457</v>
          </cell>
        </row>
        <row r="143">
          <cell r="B143" t="str">
            <v>Somatoria com Projeto Original</v>
          </cell>
          <cell r="F143">
            <v>-17535.412516555556</v>
          </cell>
          <cell r="G143">
            <v>0.18665688885108117</v>
          </cell>
          <cell r="H143">
            <v>-69431.25651325869</v>
          </cell>
          <cell r="I143">
            <v>-38821.4770655627</v>
          </cell>
          <cell r="J143">
            <v>21613.807609562762</v>
          </cell>
          <cell r="K143">
            <v>-20018.755422765182</v>
          </cell>
          <cell r="L143">
            <v>-10721.86954295171</v>
          </cell>
          <cell r="M143">
            <v>-82.273068032853189</v>
          </cell>
          <cell r="N143">
            <v>31716.498002455177</v>
          </cell>
          <cell r="O143">
            <v>54751.233515027183</v>
          </cell>
          <cell r="P143">
            <v>59796.434986126027</v>
          </cell>
          <cell r="Q143">
            <v>3731.7852720597002</v>
          </cell>
          <cell r="R143">
            <v>31473.589526006399</v>
          </cell>
          <cell r="S143">
            <v>60604.878510308001</v>
          </cell>
          <cell r="T143">
            <v>65478.329096005327</v>
          </cell>
          <cell r="U143">
            <v>68405.356251133082</v>
          </cell>
          <cell r="V143">
            <v>74357.998752323285</v>
          </cell>
          <cell r="W143">
            <v>79389.413223203388</v>
          </cell>
          <cell r="X143">
            <v>88906.365546506931</v>
          </cell>
          <cell r="Y143">
            <v>59698.044392091702</v>
          </cell>
          <cell r="Z143">
            <v>83737.58472910928</v>
          </cell>
          <cell r="AA143">
            <v>100999.15829490233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170.24719000000078</v>
          </cell>
          <cell r="I145">
            <v>-337.66221578947506</v>
          </cell>
          <cell r="J145">
            <v>-4812.7715691228068</v>
          </cell>
          <cell r="K145">
            <v>18843.632815812627</v>
          </cell>
          <cell r="L145">
            <v>25195.526375451602</v>
          </cell>
          <cell r="M145">
            <v>28408.7077554516</v>
          </cell>
          <cell r="N145">
            <v>4774.5057583087446</v>
          </cell>
          <cell r="O145">
            <v>-27822.690921691261</v>
          </cell>
          <cell r="P145">
            <v>-23699.117520677435</v>
          </cell>
          <cell r="Q145">
            <v>-15375.080220677479</v>
          </cell>
          <cell r="R145">
            <v>-17568.949098116427</v>
          </cell>
          <cell r="S145">
            <v>-20525.311902721351</v>
          </cell>
          <cell r="T145">
            <v>10490.21664227865</v>
          </cell>
          <cell r="U145">
            <v>11258.249557992936</v>
          </cell>
          <cell r="V145">
            <v>9178.9208579929327</v>
          </cell>
          <cell r="W145">
            <v>11103.686520036857</v>
          </cell>
          <cell r="X145">
            <v>9118.4800600368562</v>
          </cell>
          <cell r="Y145">
            <v>-5225.8062599631412</v>
          </cell>
          <cell r="Z145">
            <v>-4806.3206399631435</v>
          </cell>
          <cell r="AA145">
            <v>-9671.7931399631379</v>
          </cell>
        </row>
        <row r="146">
          <cell r="B146" t="str">
            <v>Somatoria com Projeto Original</v>
          </cell>
          <cell r="F146">
            <v>11672.668432667002</v>
          </cell>
          <cell r="G146">
            <v>0.23205558086970621</v>
          </cell>
          <cell r="H146">
            <v>-55296.778910546811</v>
          </cell>
          <cell r="I146">
            <v>-58823.912724876893</v>
          </cell>
          <cell r="J146">
            <v>-18814.007870502595</v>
          </cell>
          <cell r="K146">
            <v>12926.594220171071</v>
          </cell>
          <cell r="L146">
            <v>52231.374630401406</v>
          </cell>
          <cell r="M146">
            <v>62478.864187924133</v>
          </cell>
          <cell r="N146">
            <v>38668.545766956886</v>
          </cell>
          <cell r="O146">
            <v>23009.776595005969</v>
          </cell>
          <cell r="P146">
            <v>34282.704061664743</v>
          </cell>
          <cell r="Q146">
            <v>9627.6715171311262</v>
          </cell>
          <cell r="R146">
            <v>14265.723557372665</v>
          </cell>
          <cell r="S146">
            <v>48146.234185899113</v>
          </cell>
          <cell r="T146">
            <v>85064.065434311517</v>
          </cell>
          <cell r="U146">
            <v>89721.765775107488</v>
          </cell>
          <cell r="V146">
            <v>93240.938449914684</v>
          </cell>
          <cell r="W146">
            <v>103318.37600874425</v>
          </cell>
          <cell r="X146">
            <v>110714.72129741681</v>
          </cell>
          <cell r="Y146">
            <v>72832.372698465391</v>
          </cell>
          <cell r="Z146">
            <v>101859.47645644576</v>
          </cell>
          <cell r="AA146">
            <v>108493.67279122864</v>
          </cell>
        </row>
        <row r="147">
          <cell r="B147" t="str">
            <v>Perda de Receita - Praça Jaboticabal - SP 333</v>
          </cell>
        </row>
        <row r="148">
          <cell r="B148" t="str">
            <v>Fluxo de Caixa do Fator</v>
          </cell>
          <cell r="H148">
            <v>0.28527238225049251</v>
          </cell>
          <cell r="I148">
            <v>-2083.9030580557492</v>
          </cell>
          <cell r="J148">
            <v>-2023.0396183230016</v>
          </cell>
          <cell r="K148">
            <v>-2051.7879186678756</v>
          </cell>
          <cell r="L148">
            <v>-2582.1492961503614</v>
          </cell>
          <cell r="M148">
            <v>-2816.5612772397931</v>
          </cell>
          <cell r="N148">
            <v>-2893.6240481820928</v>
          </cell>
          <cell r="O148">
            <v>-1779.4974223389879</v>
          </cell>
          <cell r="P148">
            <v>-1824.329394356791</v>
          </cell>
          <cell r="Q148">
            <v>-1872.2988442263511</v>
          </cell>
          <cell r="R148">
            <v>-1924.3900012786248</v>
          </cell>
          <cell r="S148">
            <v>-1978.8859422273736</v>
          </cell>
          <cell r="T148">
            <v>-2037.2553415904611</v>
          </cell>
          <cell r="U148">
            <v>-2098.6768294972871</v>
          </cell>
          <cell r="V148">
            <v>-2122.281728145766</v>
          </cell>
          <cell r="W148">
            <v>-2147.9986436639247</v>
          </cell>
          <cell r="X148">
            <v>-2175.4188520637681</v>
          </cell>
          <cell r="Y148">
            <v>-2204.1005563494305</v>
          </cell>
          <cell r="Z148">
            <v>-2235.0005829562901</v>
          </cell>
          <cell r="AA148">
            <v>-2267.6827058528447</v>
          </cell>
        </row>
        <row r="149">
          <cell r="B149" t="str">
            <v>Somatoria com Projeto Original</v>
          </cell>
          <cell r="F149">
            <v>-8254.1137599353187</v>
          </cell>
          <cell r="G149">
            <v>0.20209534824846426</v>
          </cell>
          <cell r="H149">
            <v>-55466.740828164562</v>
          </cell>
          <cell r="I149">
            <v>-60570.15356714317</v>
          </cell>
          <cell r="J149">
            <v>-16024.27591970279</v>
          </cell>
          <cell r="K149">
            <v>-7968.8265143094313</v>
          </cell>
          <cell r="L149">
            <v>24453.698958799439</v>
          </cell>
          <cell r="M149">
            <v>31253.595155232739</v>
          </cell>
          <cell r="N149">
            <v>31000.415960466045</v>
          </cell>
          <cell r="O149">
            <v>49052.970094358243</v>
          </cell>
          <cell r="P149">
            <v>56157.492187985386</v>
          </cell>
          <cell r="Q149">
            <v>23130.452893582253</v>
          </cell>
          <cell r="R149">
            <v>29910.282654210467</v>
          </cell>
          <cell r="S149">
            <v>66692.6601463931</v>
          </cell>
          <cell r="T149">
            <v>72536.593450442408</v>
          </cell>
          <cell r="U149">
            <v>76364.839387617263</v>
          </cell>
          <cell r="V149">
            <v>81939.735863775975</v>
          </cell>
          <cell r="W149">
            <v>90066.690845043457</v>
          </cell>
          <cell r="X149">
            <v>99420.822385316176</v>
          </cell>
          <cell r="Y149">
            <v>75854.078402079103</v>
          </cell>
          <cell r="Z149">
            <v>104430.79651345262</v>
          </cell>
          <cell r="AA149">
            <v>115897.78322533894</v>
          </cell>
        </row>
        <row r="150">
          <cell r="B150" t="str">
            <v>Perda de Receita - Parcelamento do Reajuste Tarifário de Julho de 2003.</v>
          </cell>
        </row>
        <row r="151">
          <cell r="B151" t="str">
            <v>Fluxo de Caixa do Fator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-1799.0981587926644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-562.64996557147754</v>
          </cell>
          <cell r="G152">
            <v>0.21296315596990562</v>
          </cell>
          <cell r="H152">
            <v>-55467.026100546813</v>
          </cell>
          <cell r="I152">
            <v>-58486.250509087418</v>
          </cell>
          <cell r="J152">
            <v>-14001.236301379788</v>
          </cell>
          <cell r="K152">
            <v>-5917.0385956415557</v>
          </cell>
          <cell r="L152">
            <v>27035.8482549498</v>
          </cell>
          <cell r="M152">
            <v>32271.058273679868</v>
          </cell>
          <cell r="N152">
            <v>33894.040008648139</v>
          </cell>
          <cell r="O152">
            <v>50832.46751669723</v>
          </cell>
          <cell r="P152">
            <v>57981.821582342178</v>
          </cell>
          <cell r="Q152">
            <v>25002.751737808605</v>
          </cell>
          <cell r="R152">
            <v>31834.672655489092</v>
          </cell>
          <cell r="S152">
            <v>68671.546088620467</v>
          </cell>
          <cell r="T152">
            <v>74573.848792032863</v>
          </cell>
          <cell r="U152">
            <v>78463.516217114549</v>
          </cell>
          <cell r="V152">
            <v>84062.017591921744</v>
          </cell>
          <cell r="W152">
            <v>92214.689488707387</v>
          </cell>
          <cell r="X152">
            <v>101596.24123737995</v>
          </cell>
          <cell r="Y152">
            <v>78058.178958428529</v>
          </cell>
          <cell r="Z152">
            <v>106665.7970964089</v>
          </cell>
          <cell r="AA152">
            <v>118165.46593119178</v>
          </cell>
        </row>
        <row r="153">
          <cell r="B153" t="str">
            <v>Majoração da COFINS</v>
          </cell>
        </row>
        <row r="154">
          <cell r="B154" t="str">
            <v>Fluxo de Caixa do Fator</v>
          </cell>
          <cell r="H154">
            <v>-125.28132084791665</v>
          </cell>
          <cell r="I154">
            <v>-560.10911799290091</v>
          </cell>
          <cell r="J154">
            <v>-667.05378633465943</v>
          </cell>
          <cell r="K154">
            <v>-644.72625716388598</v>
          </cell>
          <cell r="L154">
            <v>-640.26520483239665</v>
          </cell>
          <cell r="M154">
            <v>-1229.5349253983645</v>
          </cell>
          <cell r="N154">
            <v>-752.63350129534672</v>
          </cell>
          <cell r="O154">
            <v>-810.80156809149969</v>
          </cell>
          <cell r="P154">
            <v>-884.24850328839671</v>
          </cell>
          <cell r="Q154">
            <v>-966.570247962748</v>
          </cell>
          <cell r="R154">
            <v>-994.65326202277993</v>
          </cell>
          <cell r="S154">
            <v>-1033.0087115229862</v>
          </cell>
          <cell r="T154">
            <v>-1126.4646920250411</v>
          </cell>
          <cell r="U154">
            <v>-1224.0991988479725</v>
          </cell>
          <cell r="V154">
            <v>-1351.2055080062701</v>
          </cell>
          <cell r="W154">
            <v>-1477.0635825810498</v>
          </cell>
          <cell r="X154">
            <v>-1604.4696502822653</v>
          </cell>
          <cell r="Y154">
            <v>-1733.8818770536905</v>
          </cell>
          <cell r="Z154">
            <v>-1834.4238113288184</v>
          </cell>
          <cell r="AA154">
            <v>-1956.2677273626969</v>
          </cell>
        </row>
        <row r="155">
          <cell r="B155" t="str">
            <v>Somatoria com Projeto Original</v>
          </cell>
          <cell r="F155">
            <v>-3172.0966653015266</v>
          </cell>
          <cell r="G155">
            <v>0.20922654010764014</v>
          </cell>
          <cell r="H155">
            <v>-55592.307421394733</v>
          </cell>
          <cell r="I155">
            <v>-59046.359627080317</v>
          </cell>
          <cell r="J155">
            <v>-14668.290087714448</v>
          </cell>
          <cell r="K155">
            <v>-6561.7648528054415</v>
          </cell>
          <cell r="L155">
            <v>26395.583050117402</v>
          </cell>
          <cell r="M155">
            <v>32840.621507074167</v>
          </cell>
          <cell r="N155">
            <v>33141.406507352789</v>
          </cell>
          <cell r="O155">
            <v>50021.665948605732</v>
          </cell>
          <cell r="P155">
            <v>57097.573079053778</v>
          </cell>
          <cell r="Q155">
            <v>24036.181489845858</v>
          </cell>
          <cell r="R155">
            <v>30840.019393466311</v>
          </cell>
          <cell r="S155">
            <v>67638.537377097484</v>
          </cell>
          <cell r="T155">
            <v>73447.384100007825</v>
          </cell>
          <cell r="U155">
            <v>77239.417018266584</v>
          </cell>
          <cell r="V155">
            <v>82710.812083915473</v>
          </cell>
          <cell r="W155">
            <v>90737.625906126341</v>
          </cell>
          <cell r="X155">
            <v>99991.771587097683</v>
          </cell>
          <cell r="Y155">
            <v>76324.29708137484</v>
          </cell>
          <cell r="Z155">
            <v>104831.37328508009</v>
          </cell>
          <cell r="AA155">
            <v>116209.19820382909</v>
          </cell>
        </row>
        <row r="156">
          <cell r="B156" t="str">
            <v>Majoração do PIS</v>
          </cell>
        </row>
        <row r="157">
          <cell r="B157" t="str">
            <v>Fluxo de Caixa do Fator</v>
          </cell>
          <cell r="H157">
            <v>0</v>
          </cell>
          <cell r="I157">
            <v>-0.67501363321185859</v>
          </cell>
          <cell r="J157">
            <v>-16.102361386509592</v>
          </cell>
          <cell r="K157">
            <v>-6.8449237103837</v>
          </cell>
          <cell r="L157">
            <v>-107.50910573449309</v>
          </cell>
          <cell r="M157">
            <v>-195.26502660521874</v>
          </cell>
          <cell r="N157">
            <v>-14.348535085218465</v>
          </cell>
          <cell r="O157">
            <v>-19.718878331173414</v>
          </cell>
          <cell r="P157">
            <v>-31.111479116224128</v>
          </cell>
          <cell r="Q157">
            <v>-44.427050680340997</v>
          </cell>
          <cell r="R157">
            <v>-45.993316333571755</v>
          </cell>
          <cell r="S157">
            <v>-49.782208308469166</v>
          </cell>
          <cell r="T157">
            <v>-65.511370777903736</v>
          </cell>
          <cell r="U157">
            <v>-82.145790189951896</v>
          </cell>
          <cell r="V157">
            <v>-105.16559516748742</v>
          </cell>
          <cell r="W157">
            <v>-127.91263882876932</v>
          </cell>
          <cell r="X157">
            <v>-151.00053610110137</v>
          </cell>
          <cell r="Y157">
            <v>-174.52025415998023</v>
          </cell>
          <cell r="Z157">
            <v>-191.78268109637605</v>
          </cell>
          <cell r="AA157">
            <v>-213.66037073186209</v>
          </cell>
        </row>
        <row r="158">
          <cell r="B158" t="str">
            <v>Somatoria com Projeto Original</v>
          </cell>
          <cell r="F158">
            <v>-187.01112667205356</v>
          </cell>
          <cell r="G158">
            <v>0.21350091488485656</v>
          </cell>
          <cell r="H158">
            <v>-55467.026100546813</v>
          </cell>
          <cell r="I158">
            <v>-58486.92552272063</v>
          </cell>
          <cell r="J158">
            <v>-14017.338662766297</v>
          </cell>
          <cell r="K158">
            <v>-5923.8835193519399</v>
          </cell>
          <cell r="L158">
            <v>26928.339149215306</v>
          </cell>
          <cell r="M158">
            <v>33874.891405867311</v>
          </cell>
          <cell r="N158">
            <v>33879.691473562918</v>
          </cell>
          <cell r="O158">
            <v>50812.748638366058</v>
          </cell>
          <cell r="P158">
            <v>57950.710103225952</v>
          </cell>
          <cell r="Q158">
            <v>24958.324687128264</v>
          </cell>
          <cell r="R158">
            <v>31788.679339155522</v>
          </cell>
          <cell r="S158">
            <v>68621.763880311992</v>
          </cell>
          <cell r="T158">
            <v>74508.337421254953</v>
          </cell>
          <cell r="U158">
            <v>78381.370426924594</v>
          </cell>
          <cell r="V158">
            <v>83956.851996754252</v>
          </cell>
          <cell r="W158">
            <v>92086.776849878617</v>
          </cell>
          <cell r="X158">
            <v>101445.24070127885</v>
          </cell>
          <cell r="Y158">
            <v>77883.658704268542</v>
          </cell>
          <cell r="Z158">
            <v>106474.01441531253</v>
          </cell>
          <cell r="AA158">
            <v>117951.80556045992</v>
          </cell>
        </row>
        <row r="159">
          <cell r="B159" t="str">
            <v>Alteração do ISSQN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-2059.2284796291688</v>
          </cell>
          <cell r="O160">
            <v>-2159.3740812274827</v>
          </cell>
          <cell r="P160">
            <v>-2221.9711836405486</v>
          </cell>
          <cell r="Q160">
            <v>-2284.5669652373681</v>
          </cell>
          <cell r="R160">
            <v>-2347.129252218886</v>
          </cell>
          <cell r="S160">
            <v>-2409.7340195286188</v>
          </cell>
          <cell r="T160">
            <v>-2472.3135576118425</v>
          </cell>
          <cell r="U160">
            <v>-2534.8943477599692</v>
          </cell>
          <cell r="V160">
            <v>-2597.4775140074471</v>
          </cell>
          <cell r="W160">
            <v>-2660.0926716524987</v>
          </cell>
          <cell r="X160">
            <v>-2722.6322971392392</v>
          </cell>
          <cell r="Y160">
            <v>-2785.211342792114</v>
          </cell>
          <cell r="Z160">
            <v>-2847.8189264981711</v>
          </cell>
          <cell r="AA160">
            <v>-2910.4288181084617</v>
          </cell>
        </row>
        <row r="161">
          <cell r="B161" t="str">
            <v>Somatoria com Projeto Original</v>
          </cell>
          <cell r="F161">
            <v>-3169.02260989263</v>
          </cell>
          <cell r="G161">
            <v>0.20916542097622126</v>
          </cell>
          <cell r="H161">
            <v>-55467.026100546813</v>
          </cell>
          <cell r="I161">
            <v>-58486.250509087418</v>
          </cell>
          <cell r="J161">
            <v>-14001.236301379788</v>
          </cell>
          <cell r="K161">
            <v>-5917.0385956415557</v>
          </cell>
          <cell r="L161">
            <v>27035.8482549498</v>
          </cell>
          <cell r="M161">
            <v>34070.156432472533</v>
          </cell>
          <cell r="N161">
            <v>31834.811529018971</v>
          </cell>
          <cell r="O161">
            <v>48673.093435469746</v>
          </cell>
          <cell r="P161">
            <v>55759.85039870163</v>
          </cell>
          <cell r="Q161">
            <v>22718.184772571236</v>
          </cell>
          <cell r="R161">
            <v>29487.543403270207</v>
          </cell>
          <cell r="S161">
            <v>66261.812069091844</v>
          </cell>
          <cell r="T161">
            <v>72101.535234421026</v>
          </cell>
          <cell r="U161">
            <v>75928.621869354582</v>
          </cell>
          <cell r="V161">
            <v>81464.540077914295</v>
          </cell>
          <cell r="W161">
            <v>89554.596817054888</v>
          </cell>
          <cell r="X161">
            <v>98873.608940240709</v>
          </cell>
          <cell r="Y161">
            <v>75272.967615636415</v>
          </cell>
          <cell r="Z161">
            <v>103817.97816991073</v>
          </cell>
          <cell r="AA161">
            <v>115255.03711308332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1021.1100000000006</v>
          </cell>
          <cell r="N163">
            <v>4602.1909785714288</v>
          </cell>
          <cell r="O163">
            <v>-4510.5748521978021</v>
          </cell>
          <cell r="P163">
            <v>-1908.6354271978023</v>
          </cell>
          <cell r="Q163">
            <v>-484.41702719780227</v>
          </cell>
          <cell r="R163">
            <v>-143.58758719780224</v>
          </cell>
          <cell r="S163">
            <v>-136.40092053113557</v>
          </cell>
          <cell r="T163">
            <v>67.684079468864439</v>
          </cell>
          <cell r="U163">
            <v>67.684079468864439</v>
          </cell>
          <cell r="V163">
            <v>67.684079468864439</v>
          </cell>
          <cell r="W163">
            <v>67.684079468864439</v>
          </cell>
          <cell r="X163">
            <v>67.684079468864439</v>
          </cell>
          <cell r="Y163">
            <v>-128.31592053113556</v>
          </cell>
          <cell r="Z163">
            <v>-95.975920531135557</v>
          </cell>
          <cell r="AA163">
            <v>33.384079468864456</v>
          </cell>
        </row>
        <row r="164">
          <cell r="B164" t="str">
            <v>Somatoria com Projeto Original</v>
          </cell>
          <cell r="F164">
            <v>127.1995200178546</v>
          </cell>
          <cell r="G164">
            <v>0.21395204411495194</v>
          </cell>
          <cell r="H164">
            <v>-55467.026100546813</v>
          </cell>
          <cell r="I164">
            <v>-58486.250509087418</v>
          </cell>
          <cell r="J164">
            <v>-14001.236301379788</v>
          </cell>
          <cell r="K164">
            <v>-5917.0385956415557</v>
          </cell>
          <cell r="L164">
            <v>27035.8482549498</v>
          </cell>
          <cell r="M164">
            <v>35091.266432472534</v>
          </cell>
          <cell r="N164">
            <v>38496.230987219569</v>
          </cell>
          <cell r="O164">
            <v>46321.892664499428</v>
          </cell>
          <cell r="P164">
            <v>56073.186155144373</v>
          </cell>
          <cell r="Q164">
            <v>24518.334710610801</v>
          </cell>
          <cell r="R164">
            <v>31691.08506829129</v>
          </cell>
          <cell r="S164">
            <v>68535.145168089337</v>
          </cell>
          <cell r="T164">
            <v>74641.532871501724</v>
          </cell>
          <cell r="U164">
            <v>78531.200296583411</v>
          </cell>
          <cell r="V164">
            <v>84129.701671390605</v>
          </cell>
          <cell r="W164">
            <v>92282.373568176248</v>
          </cell>
          <cell r="X164">
            <v>101663.92531684881</v>
          </cell>
          <cell r="Y164">
            <v>77929.86303789739</v>
          </cell>
          <cell r="Z164">
            <v>106569.82117587776</v>
          </cell>
          <cell r="AA164">
            <v>118198.85001066064</v>
          </cell>
        </row>
        <row r="165">
          <cell r="B165" t="str">
            <v>5ª Adequação - Investimentos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-203.15</v>
          </cell>
          <cell r="O166">
            <v>8170.1868846153857</v>
          </cell>
          <cell r="P166">
            <v>-8201.3514403846148</v>
          </cell>
          <cell r="Q166">
            <v>40.167659615384743</v>
          </cell>
          <cell r="R166">
            <v>19.414689615384592</v>
          </cell>
          <cell r="S166">
            <v>19.414689615384592</v>
          </cell>
          <cell r="T166">
            <v>19.414689615384592</v>
          </cell>
          <cell r="U166">
            <v>19.414689615384592</v>
          </cell>
          <cell r="V166">
            <v>19.414689615384592</v>
          </cell>
          <cell r="W166">
            <v>19.414689615384592</v>
          </cell>
          <cell r="X166">
            <v>19.414689615384592</v>
          </cell>
          <cell r="Y166">
            <v>19.414689615384592</v>
          </cell>
          <cell r="Z166">
            <v>19.414689615384592</v>
          </cell>
          <cell r="AA166">
            <v>19.414689615384592</v>
          </cell>
        </row>
        <row r="167">
          <cell r="B167" t="str">
            <v>Somatoria com Projeto Original</v>
          </cell>
          <cell r="F167">
            <v>264.65299830189173</v>
          </cell>
          <cell r="G167">
            <v>0.21414919614264244</v>
          </cell>
          <cell r="H167">
            <v>-55467.026100546813</v>
          </cell>
          <cell r="I167">
            <v>-58486.250509087418</v>
          </cell>
          <cell r="J167">
            <v>-14001.236301379788</v>
          </cell>
          <cell r="K167">
            <v>-5917.0385956415557</v>
          </cell>
          <cell r="L167">
            <v>27035.8482549498</v>
          </cell>
          <cell r="M167">
            <v>34070.156432472533</v>
          </cell>
          <cell r="N167">
            <v>33690.890008648137</v>
          </cell>
          <cell r="O167">
            <v>59002.654401312619</v>
          </cell>
          <cell r="P167">
            <v>49780.470141957565</v>
          </cell>
          <cell r="Q167">
            <v>25042.91939742399</v>
          </cell>
          <cell r="R167">
            <v>31854.087345104475</v>
          </cell>
          <cell r="S167">
            <v>68690.960778235851</v>
          </cell>
          <cell r="T167">
            <v>74593.263481648246</v>
          </cell>
          <cell r="U167">
            <v>78482.930906729933</v>
          </cell>
          <cell r="V167">
            <v>84081.432281537127</v>
          </cell>
          <cell r="W167">
            <v>92234.10417832277</v>
          </cell>
          <cell r="X167">
            <v>101615.65592699533</v>
          </cell>
          <cell r="Y167">
            <v>78077.593648043912</v>
          </cell>
          <cell r="Z167">
            <v>106685.21178602429</v>
          </cell>
          <cell r="AA167">
            <v>118184.88062080716</v>
          </cell>
        </row>
        <row r="168">
          <cell r="B168" t="str">
            <v>6ª Adequação - Investimentos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138.29</v>
          </cell>
          <cell r="N169">
            <v>585.39030714285855</v>
          </cell>
          <cell r="O169">
            <v>4175.6576532967028</v>
          </cell>
          <cell r="P169">
            <v>4800.0165032967052</v>
          </cell>
          <cell r="Q169">
            <v>-10459.569996703298</v>
          </cell>
          <cell r="R169">
            <v>54.33499329670326</v>
          </cell>
          <cell r="S169">
            <v>54.33499329670326</v>
          </cell>
          <cell r="T169">
            <v>54.33499329670326</v>
          </cell>
          <cell r="U169">
            <v>54.33499329670326</v>
          </cell>
          <cell r="V169">
            <v>54.33499329670326</v>
          </cell>
          <cell r="W169">
            <v>54.33499329670326</v>
          </cell>
          <cell r="X169">
            <v>54.33499329670326</v>
          </cell>
          <cell r="Y169">
            <v>54.33499329670326</v>
          </cell>
          <cell r="Z169">
            <v>54.33499329670326</v>
          </cell>
          <cell r="AA169">
            <v>54.33499329670326</v>
          </cell>
        </row>
        <row r="170">
          <cell r="B170" t="str">
            <v>Somatoria com Projeto Original</v>
          </cell>
          <cell r="F170">
            <v>444.19799278732711</v>
          </cell>
          <cell r="G170">
            <v>0.2144076656800544</v>
          </cell>
          <cell r="H170">
            <v>-55467.026100546813</v>
          </cell>
          <cell r="I170">
            <v>-58486.250509087418</v>
          </cell>
          <cell r="J170">
            <v>-14001.236301379788</v>
          </cell>
          <cell r="K170">
            <v>-5917.0385956415557</v>
          </cell>
          <cell r="L170">
            <v>27035.8482549498</v>
          </cell>
          <cell r="M170">
            <v>34208.446432472534</v>
          </cell>
          <cell r="N170">
            <v>34479.430315790996</v>
          </cell>
          <cell r="O170">
            <v>55008.125169993931</v>
          </cell>
          <cell r="P170">
            <v>62781.838085638883</v>
          </cell>
          <cell r="Q170">
            <v>14543.181741105307</v>
          </cell>
          <cell r="R170">
            <v>31889.007648785795</v>
          </cell>
          <cell r="S170">
            <v>68725.881081917178</v>
          </cell>
          <cell r="T170">
            <v>74628.183785329573</v>
          </cell>
          <cell r="U170">
            <v>78517.85121041126</v>
          </cell>
          <cell r="V170">
            <v>84116.352585218454</v>
          </cell>
          <cell r="W170">
            <v>92269.024482004097</v>
          </cell>
          <cell r="X170">
            <v>101650.57623067666</v>
          </cell>
          <cell r="Y170">
            <v>78112.513951725239</v>
          </cell>
          <cell r="Z170">
            <v>106720.13208970561</v>
          </cell>
          <cell r="AA170">
            <v>118219.80092448849</v>
          </cell>
        </row>
        <row r="171">
          <cell r="B171">
            <v>0</v>
          </cell>
        </row>
        <row r="172">
          <cell r="B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>
            <v>0</v>
          </cell>
          <cell r="F173">
            <v>6.7812953345933189E-11</v>
          </cell>
          <cell r="G173">
            <v>0.21376914659013574</v>
          </cell>
          <cell r="H173">
            <v>-55467.026100546813</v>
          </cell>
          <cell r="I173">
            <v>-58486.250509087418</v>
          </cell>
          <cell r="J173">
            <v>-14001.236301379788</v>
          </cell>
          <cell r="K173">
            <v>-5917.0385956415557</v>
          </cell>
          <cell r="L173">
            <v>27035.8482549498</v>
          </cell>
          <cell r="M173">
            <v>34070.156432472533</v>
          </cell>
          <cell r="N173">
            <v>33894.040008648139</v>
          </cell>
          <cell r="O173">
            <v>50832.46751669723</v>
          </cell>
          <cell r="P173">
            <v>57981.821582342178</v>
          </cell>
          <cell r="Q173">
            <v>25002.751737808605</v>
          </cell>
          <cell r="R173">
            <v>31834.672655489092</v>
          </cell>
          <cell r="S173">
            <v>68671.546088620467</v>
          </cell>
          <cell r="T173">
            <v>74573.848792032863</v>
          </cell>
          <cell r="U173">
            <v>78463.516217114549</v>
          </cell>
          <cell r="V173">
            <v>84062.017591921744</v>
          </cell>
          <cell r="W173">
            <v>92214.689488707387</v>
          </cell>
          <cell r="X173">
            <v>101596.24123737995</v>
          </cell>
          <cell r="Y173">
            <v>78058.178958428529</v>
          </cell>
          <cell r="Z173">
            <v>106665.7970964089</v>
          </cell>
          <cell r="AA173">
            <v>118165.46593119178</v>
          </cell>
        </row>
        <row r="174">
          <cell r="B174">
            <v>0</v>
          </cell>
        </row>
        <row r="175">
          <cell r="B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>
            <v>0</v>
          </cell>
          <cell r="F176">
            <v>6.7812953345933189E-11</v>
          </cell>
          <cell r="G176">
            <v>0.21376914659013574</v>
          </cell>
          <cell r="H176">
            <v>-55467.026100546813</v>
          </cell>
          <cell r="I176">
            <v>-58486.250509087418</v>
          </cell>
          <cell r="J176">
            <v>-14001.236301379788</v>
          </cell>
          <cell r="K176">
            <v>-5917.0385956415557</v>
          </cell>
          <cell r="L176">
            <v>27035.8482549498</v>
          </cell>
          <cell r="M176">
            <v>34070.156432472533</v>
          </cell>
          <cell r="N176">
            <v>33894.040008648139</v>
          </cell>
          <cell r="O176">
            <v>50832.46751669723</v>
          </cell>
          <cell r="P176">
            <v>57981.821582342178</v>
          </cell>
          <cell r="Q176">
            <v>25002.751737808605</v>
          </cell>
          <cell r="R176">
            <v>31834.672655489092</v>
          </cell>
          <cell r="S176">
            <v>68671.546088620467</v>
          </cell>
          <cell r="T176">
            <v>74573.848792032863</v>
          </cell>
          <cell r="U176">
            <v>78463.516217114549</v>
          </cell>
          <cell r="V176">
            <v>84062.017591921744</v>
          </cell>
          <cell r="W176">
            <v>92214.689488707387</v>
          </cell>
          <cell r="X176">
            <v>101596.24123737995</v>
          </cell>
          <cell r="Y176">
            <v>78058.178958428529</v>
          </cell>
          <cell r="Z176">
            <v>106665.7970964089</v>
          </cell>
          <cell r="AA176">
            <v>118165.46593119178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6.7812953345933189E-11</v>
          </cell>
          <cell r="G179">
            <v>0.21376914659013574</v>
          </cell>
          <cell r="H179">
            <v>-55467.026100546813</v>
          </cell>
          <cell r="I179">
            <v>-58486.250509087418</v>
          </cell>
          <cell r="J179">
            <v>-14001.236301379788</v>
          </cell>
          <cell r="K179">
            <v>-5917.0385956415557</v>
          </cell>
          <cell r="L179">
            <v>27035.8482549498</v>
          </cell>
          <cell r="M179">
            <v>34070.156432472533</v>
          </cell>
          <cell r="N179">
            <v>33894.040008648139</v>
          </cell>
          <cell r="O179">
            <v>50832.46751669723</v>
          </cell>
          <cell r="P179">
            <v>57981.821582342178</v>
          </cell>
          <cell r="Q179">
            <v>25002.751737808605</v>
          </cell>
          <cell r="R179">
            <v>31834.672655489092</v>
          </cell>
          <cell r="S179">
            <v>68671.546088620467</v>
          </cell>
          <cell r="T179">
            <v>74573.848792032863</v>
          </cell>
          <cell r="U179">
            <v>78463.516217114549</v>
          </cell>
          <cell r="V179">
            <v>84062.017591921744</v>
          </cell>
          <cell r="W179">
            <v>92214.689488707387</v>
          </cell>
          <cell r="X179">
            <v>101596.24123737995</v>
          </cell>
          <cell r="Y179">
            <v>78058.178958428529</v>
          </cell>
          <cell r="Z179">
            <v>106665.7970964089</v>
          </cell>
          <cell r="AA179">
            <v>118165.46593119178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6.7812953345933189E-11</v>
          </cell>
          <cell r="G182">
            <v>0.21376914659013574</v>
          </cell>
          <cell r="H182">
            <v>-55467.026100546813</v>
          </cell>
          <cell r="I182">
            <v>-58486.250509087418</v>
          </cell>
          <cell r="J182">
            <v>-14001.236301379788</v>
          </cell>
          <cell r="K182">
            <v>-5917.0385956415557</v>
          </cell>
          <cell r="L182">
            <v>27035.8482549498</v>
          </cell>
          <cell r="M182">
            <v>34070.156432472533</v>
          </cell>
          <cell r="N182">
            <v>33894.040008648139</v>
          </cell>
          <cell r="O182">
            <v>50832.46751669723</v>
          </cell>
          <cell r="P182">
            <v>57981.821582342178</v>
          </cell>
          <cell r="Q182">
            <v>25002.751737808605</v>
          </cell>
          <cell r="R182">
            <v>31834.672655489092</v>
          </cell>
          <cell r="S182">
            <v>68671.546088620467</v>
          </cell>
          <cell r="T182">
            <v>74573.848792032863</v>
          </cell>
          <cell r="U182">
            <v>78463.516217114549</v>
          </cell>
          <cell r="V182">
            <v>84062.017591921744</v>
          </cell>
          <cell r="W182">
            <v>92214.689488707387</v>
          </cell>
          <cell r="X182">
            <v>101596.24123737995</v>
          </cell>
          <cell r="Y182">
            <v>78058.178958428529</v>
          </cell>
          <cell r="Z182">
            <v>106665.7970964089</v>
          </cell>
          <cell r="AA182">
            <v>118165.46593119178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28343.448889847594</v>
          </cell>
          <cell r="I184">
            <v>32706.786001851888</v>
          </cell>
          <cell r="J184">
            <v>1717.7929206614936</v>
          </cell>
          <cell r="K184">
            <v>738.07567309984756</v>
          </cell>
          <cell r="L184">
            <v>-32892.805240216294</v>
          </cell>
          <cell r="M184">
            <v>-16830.801037365345</v>
          </cell>
          <cell r="N184">
            <v>-17885.357949742145</v>
          </cell>
          <cell r="O184">
            <v>-32991.575415441912</v>
          </cell>
          <cell r="P184">
            <v>-42690.265189560101</v>
          </cell>
          <cell r="Q184">
            <v>-19388.418142136779</v>
          </cell>
          <cell r="R184">
            <v>-3381.199810647835</v>
          </cell>
          <cell r="S184">
            <v>-39748.079820926338</v>
          </cell>
          <cell r="T184">
            <v>-12320.173441117444</v>
          </cell>
          <cell r="U184">
            <v>-11468.308444464585</v>
          </cell>
          <cell r="V184">
            <v>-17322.012872203613</v>
          </cell>
          <cell r="W184">
            <v>-15983.522222959027</v>
          </cell>
          <cell r="X184">
            <v>-20587.592400504538</v>
          </cell>
          <cell r="Y184">
            <v>-6458.5827038959833</v>
          </cell>
          <cell r="Z184">
            <v>-28314.416803789383</v>
          </cell>
          <cell r="AA184">
            <v>-33030.785352298517</v>
          </cell>
        </row>
        <row r="185">
          <cell r="B185" t="str">
            <v>Somatoria com Projeto Original</v>
          </cell>
          <cell r="F185">
            <v>-2840.5619306559402</v>
          </cell>
          <cell r="G185">
            <v>0.20714524689834499</v>
          </cell>
          <cell r="H185">
            <v>-27123.577210699219</v>
          </cell>
          <cell r="I185">
            <v>-25779.464507235531</v>
          </cell>
          <cell r="J185">
            <v>-12283.443380718294</v>
          </cell>
          <cell r="K185">
            <v>-5178.9629225417084</v>
          </cell>
          <cell r="L185">
            <v>-5856.9569852664936</v>
          </cell>
          <cell r="M185">
            <v>17239.355395107188</v>
          </cell>
          <cell r="N185">
            <v>16008.682058905993</v>
          </cell>
          <cell r="O185">
            <v>17840.892101255318</v>
          </cell>
          <cell r="P185">
            <v>15291.556392782077</v>
          </cell>
          <cell r="Q185">
            <v>5614.3335956718256</v>
          </cell>
          <cell r="R185">
            <v>28453.472844841257</v>
          </cell>
          <cell r="S185">
            <v>28923.46626769413</v>
          </cell>
          <cell r="T185">
            <v>62253.675350915422</v>
          </cell>
          <cell r="U185">
            <v>66995.20777264997</v>
          </cell>
          <cell r="V185">
            <v>66740.004719718127</v>
          </cell>
          <cell r="W185">
            <v>76231.167265748358</v>
          </cell>
          <cell r="X185">
            <v>81008.648836875407</v>
          </cell>
          <cell r="Y185">
            <v>71599.596254532546</v>
          </cell>
          <cell r="Z185">
            <v>78351.38029261952</v>
          </cell>
          <cell r="AA185">
            <v>85134.680578893254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44876.126350046019</v>
          </cell>
          <cell r="H191">
            <v>83131.398650444127</v>
          </cell>
          <cell r="I191">
            <v>88473.361750120122</v>
          </cell>
          <cell r="J191">
            <v>91519.748175169181</v>
          </cell>
          <cell r="K191">
            <v>94567.681797462472</v>
          </cell>
          <cell r="L191">
            <v>96297.214571704681</v>
          </cell>
          <cell r="M191">
            <v>102450.2837416524</v>
          </cell>
          <cell r="N191">
            <v>107431.1593797255</v>
          </cell>
          <cell r="O191">
            <v>110542.86018178673</v>
          </cell>
          <cell r="P191">
            <v>113657.82687190398</v>
          </cell>
          <cell r="Q191">
            <v>116768.53916405304</v>
          </cell>
          <cell r="R191">
            <v>119884.65160314148</v>
          </cell>
          <cell r="S191">
            <v>122990.97095848343</v>
          </cell>
          <cell r="T191">
            <v>126113.65930490641</v>
          </cell>
          <cell r="U191">
            <v>129223.19926550398</v>
          </cell>
          <cell r="V191">
            <v>132338.41643784315</v>
          </cell>
          <cell r="W191">
            <v>135456.04164126591</v>
          </cell>
          <cell r="X191">
            <v>138569.36669713215</v>
          </cell>
          <cell r="Y191">
            <v>141680.01610662541</v>
          </cell>
          <cell r="Z191">
            <v>144796.91093723694</v>
          </cell>
          <cell r="AA191">
            <v>2240769.4335862077</v>
          </cell>
        </row>
        <row r="192">
          <cell r="B192" t="str">
            <v>1.1 - Operacionais    (1.1.1 + 1.1.2)</v>
          </cell>
          <cell r="G192">
            <v>44876.126350046019</v>
          </cell>
          <cell r="H192">
            <v>83131.398650444127</v>
          </cell>
          <cell r="I192">
            <v>88473.361750120122</v>
          </cell>
          <cell r="J192">
            <v>91519.748175169181</v>
          </cell>
          <cell r="K192">
            <v>94567.681797462472</v>
          </cell>
          <cell r="L192">
            <v>96297.214571704681</v>
          </cell>
          <cell r="M192">
            <v>102450.2837416524</v>
          </cell>
          <cell r="N192">
            <v>107431.1593797255</v>
          </cell>
          <cell r="O192">
            <v>110542.86018178673</v>
          </cell>
          <cell r="P192">
            <v>113657.82687190398</v>
          </cell>
          <cell r="Q192">
            <v>116768.53916405304</v>
          </cell>
          <cell r="R192">
            <v>119884.65160314148</v>
          </cell>
          <cell r="S192">
            <v>122990.97095848343</v>
          </cell>
          <cell r="T192">
            <v>126113.65930490641</v>
          </cell>
          <cell r="U192">
            <v>129223.19926550398</v>
          </cell>
          <cell r="V192">
            <v>132338.41643784315</v>
          </cell>
          <cell r="W192">
            <v>135456.04164126591</v>
          </cell>
          <cell r="X192">
            <v>138569.36669713215</v>
          </cell>
          <cell r="Y192">
            <v>141680.01610662541</v>
          </cell>
          <cell r="Z192">
            <v>144796.91093723694</v>
          </cell>
          <cell r="AA192">
            <v>2240769.4335862077</v>
          </cell>
        </row>
        <row r="193">
          <cell r="B193" t="str">
            <v>1.1.1 - Receitas de  Pedágios    (Transp. Qd.2.1.1.2)</v>
          </cell>
          <cell r="G193">
            <v>44652.711049999998</v>
          </cell>
          <cell r="H193">
            <v>82701.048649999997</v>
          </cell>
          <cell r="I193">
            <v>88017.844600000011</v>
          </cell>
          <cell r="J193">
            <v>91048.122325000018</v>
          </cell>
          <cell r="K193">
            <v>94077.015697499999</v>
          </cell>
          <cell r="L193">
            <v>95780.177321704687</v>
          </cell>
          <cell r="M193">
            <v>101917.52809100341</v>
          </cell>
          <cell r="N193">
            <v>106882.63132972551</v>
          </cell>
          <cell r="O193">
            <v>109977.59503186807</v>
          </cell>
          <cell r="P193">
            <v>113076.8080217596</v>
          </cell>
          <cell r="Q193">
            <v>116172.75961287991</v>
          </cell>
          <cell r="R193">
            <v>119272.16465316506</v>
          </cell>
          <cell r="S193">
            <v>122362.72950805182</v>
          </cell>
          <cell r="T193">
            <v>125469.70165472479</v>
          </cell>
          <cell r="U193">
            <v>128563.47201529586</v>
          </cell>
          <cell r="V193">
            <v>131661.94898768651</v>
          </cell>
          <cell r="W193">
            <v>134764.84314125564</v>
          </cell>
          <cell r="X193">
            <v>137862.4284971201</v>
          </cell>
          <cell r="Y193">
            <v>140957.33865662542</v>
          </cell>
          <cell r="Z193">
            <v>144057.48863723694</v>
          </cell>
          <cell r="AA193">
            <v>2229276.3574826038</v>
          </cell>
        </row>
        <row r="194">
          <cell r="B194" t="str">
            <v>1.1.2 - Outras Receitas Operacionais    (calculado 2.1.2.)</v>
          </cell>
          <cell r="G194">
            <v>223.41530004602367</v>
          </cell>
          <cell r="H194">
            <v>430.35000044412857</v>
          </cell>
          <cell r="I194">
            <v>455.51715012011624</v>
          </cell>
          <cell r="J194">
            <v>471.62585016916347</v>
          </cell>
          <cell r="K194">
            <v>490.66609996247593</v>
          </cell>
          <cell r="L194">
            <v>517.03724999999997</v>
          </cell>
          <cell r="M194">
            <v>532.75565064899286</v>
          </cell>
          <cell r="N194">
            <v>548.52805000000001</v>
          </cell>
          <cell r="O194">
            <v>565.26514991865963</v>
          </cell>
          <cell r="P194">
            <v>581.01885014437198</v>
          </cell>
          <cell r="Q194">
            <v>595.77955117313115</v>
          </cell>
          <cell r="R194">
            <v>612.48694997641076</v>
          </cell>
          <cell r="S194">
            <v>628.24145043161604</v>
          </cell>
          <cell r="T194">
            <v>643.95765018162285</v>
          </cell>
          <cell r="U194">
            <v>659.72725020812402</v>
          </cell>
          <cell r="V194">
            <v>676.46745015663453</v>
          </cell>
          <cell r="W194">
            <v>691.198500010271</v>
          </cell>
          <cell r="X194">
            <v>706.93820001204915</v>
          </cell>
          <cell r="Y194">
            <v>722.67744999999991</v>
          </cell>
          <cell r="Z194">
            <v>739.42230000000006</v>
          </cell>
          <cell r="AA194">
            <v>11493.076103603789</v>
          </cell>
        </row>
        <row r="195">
          <cell r="B195" t="str">
            <v>2 -  DEDUÇÕES DA RECEITA    (2.1)</v>
          </cell>
          <cell r="G195">
            <v>2068.2884213188067</v>
          </cell>
          <cell r="H195">
            <v>4768.1247784786565</v>
          </cell>
          <cell r="I195">
            <v>6050.860862755465</v>
          </cell>
          <cell r="J195">
            <v>6176.1185899577085</v>
          </cell>
          <cell r="K195">
            <v>6501.0397641296022</v>
          </cell>
          <cell r="L195">
            <v>7643.3200701269307</v>
          </cell>
          <cell r="M195">
            <v>10053.697844747634</v>
          </cell>
          <cell r="N195">
            <v>10560.355056903738</v>
          </cell>
          <cell r="O195">
            <v>10957.380828371246</v>
          </cell>
          <cell r="P195">
            <v>11371.533082200935</v>
          </cell>
          <cell r="Q195">
            <v>11684.761907807926</v>
          </cell>
          <cell r="R195">
            <v>12018.35008963574</v>
          </cell>
          <cell r="S195">
            <v>12450.738635263191</v>
          </cell>
          <cell r="T195">
            <v>12892.640943943661</v>
          </cell>
          <cell r="U195">
            <v>13385.801589996987</v>
          </cell>
          <cell r="V195">
            <v>13877.631831616896</v>
          </cell>
          <cell r="W195">
            <v>14372.094486352606</v>
          </cell>
          <cell r="X195">
            <v>14870.054796201397</v>
          </cell>
          <cell r="Y195">
            <v>15315.411053321317</v>
          </cell>
          <cell r="Z195">
            <v>15800.4181215711</v>
          </cell>
          <cell r="AA195">
            <v>212818.62275470159</v>
          </cell>
        </row>
        <row r="196">
          <cell r="B196" t="str">
            <v>2.1 - Tributos sobre Faturamento    (2.1.1+ .... + 2.1.4)</v>
          </cell>
          <cell r="G196">
            <v>2068.2884213188067</v>
          </cell>
          <cell r="H196">
            <v>4768.1247784786565</v>
          </cell>
          <cell r="I196">
            <v>6050.860862755465</v>
          </cell>
          <cell r="J196">
            <v>6176.1185899577085</v>
          </cell>
          <cell r="K196">
            <v>6501.0397641296022</v>
          </cell>
          <cell r="L196">
            <v>7643.3200701269307</v>
          </cell>
          <cell r="M196">
            <v>10053.697844747634</v>
          </cell>
          <cell r="N196">
            <v>10560.355056903738</v>
          </cell>
          <cell r="O196">
            <v>10957.380828371246</v>
          </cell>
          <cell r="P196">
            <v>11371.533082200935</v>
          </cell>
          <cell r="Q196">
            <v>11684.761907807926</v>
          </cell>
          <cell r="R196">
            <v>12018.35008963574</v>
          </cell>
          <cell r="S196">
            <v>12450.738635263191</v>
          </cell>
          <cell r="T196">
            <v>12892.640943943661</v>
          </cell>
          <cell r="U196">
            <v>13385.801589996987</v>
          </cell>
          <cell r="V196">
            <v>13877.631831616896</v>
          </cell>
          <cell r="W196">
            <v>14372.094486352606</v>
          </cell>
          <cell r="X196">
            <v>14870.054796201397</v>
          </cell>
          <cell r="Y196">
            <v>15315.411053321317</v>
          </cell>
          <cell r="Z196">
            <v>15800.4181215711</v>
          </cell>
          <cell r="AA196">
            <v>212818.62275470159</v>
          </cell>
        </row>
        <row r="197">
          <cell r="B197" t="str">
            <v>2.1.1 - I.S.S    (transp. Qd  1.3.)</v>
          </cell>
          <cell r="G197">
            <v>21.742527000920507</v>
          </cell>
          <cell r="H197">
            <v>1592.0079730088826</v>
          </cell>
          <cell r="I197">
            <v>2590.2472350024022</v>
          </cell>
          <cell r="J197">
            <v>2678.0749635033835</v>
          </cell>
          <cell r="K197">
            <v>2727.5736359492498</v>
          </cell>
          <cell r="L197">
            <v>2811.0442914340942</v>
          </cell>
          <cell r="M197">
            <v>6035.2810175631512</v>
          </cell>
          <cell r="N197">
            <v>6310.1295774862756</v>
          </cell>
          <cell r="O197">
            <v>6493.3521045917769</v>
          </cell>
          <cell r="P197">
            <v>6677.5779780908688</v>
          </cell>
          <cell r="Q197">
            <v>6859.5887716674588</v>
          </cell>
          <cell r="R197">
            <v>7043.5109716577826</v>
          </cell>
          <cell r="S197">
            <v>7226.2996544112248</v>
          </cell>
          <cell r="T197">
            <v>7411.0575857398735</v>
          </cell>
          <cell r="U197">
            <v>7591.9960957689564</v>
          </cell>
          <cell r="V197">
            <v>7773.9358983874572</v>
          </cell>
          <cell r="W197">
            <v>7955.7311270629889</v>
          </cell>
          <cell r="X197">
            <v>8137.4991888562454</v>
          </cell>
          <cell r="Y197">
            <v>8319.2163318312723</v>
          </cell>
          <cell r="Z197">
            <v>8501.9218278618464</v>
          </cell>
          <cell r="AA197">
            <v>114757.78875687612</v>
          </cell>
        </row>
        <row r="198">
          <cell r="B198" t="str">
            <v>2.1.2 - Cofins    (transp. Qd 1.3.)</v>
          </cell>
          <cell r="G198">
            <v>1406.7295730425872</v>
          </cell>
          <cell r="H198">
            <v>2578.9917312072421</v>
          </cell>
          <cell r="I198">
            <v>2837.8499011735357</v>
          </cell>
          <cell r="J198">
            <v>2868.3529592703776</v>
          </cell>
          <cell r="K198">
            <v>2961.1933446543194</v>
          </cell>
          <cell r="L198">
            <v>3877.1710457600111</v>
          </cell>
          <cell r="M198">
            <v>3292.1392588559538</v>
          </cell>
          <cell r="N198">
            <v>3482.3347817609279</v>
          </cell>
          <cell r="O198">
            <v>3657.7510891408042</v>
          </cell>
          <cell r="P198">
            <v>3846.4186985765095</v>
          </cell>
          <cell r="Q198">
            <v>3953.9678907777475</v>
          </cell>
          <cell r="R198">
            <v>4076.697079112063</v>
          </cell>
          <cell r="S198">
            <v>4281.5700042816698</v>
          </cell>
          <cell r="T198">
            <v>4492.6469157219681</v>
          </cell>
          <cell r="U198">
            <v>4748.8886241254077</v>
          </cell>
          <cell r="V198">
            <v>5003.2208400718628</v>
          </cell>
          <cell r="W198">
            <v>5259.8316541421318</v>
          </cell>
          <cell r="X198">
            <v>5519.3507325302407</v>
          </cell>
          <cell r="Y198">
            <v>5735.686309190447</v>
          </cell>
          <cell r="Z198">
            <v>5983.8007968980173</v>
          </cell>
          <cell r="AA198">
            <v>79864.593230293831</v>
          </cell>
        </row>
        <row r="199">
          <cell r="B199" t="str">
            <v>2.1.3 - Pis / Pasep    (transp. Qd 1.3.)</v>
          </cell>
          <cell r="G199">
            <v>396.41632127529914</v>
          </cell>
          <cell r="H199">
            <v>567.4850742625315</v>
          </cell>
          <cell r="I199">
            <v>622.76372657952641</v>
          </cell>
          <cell r="J199">
            <v>629.69066718394834</v>
          </cell>
          <cell r="K199">
            <v>812.27278352603298</v>
          </cell>
          <cell r="L199">
            <v>955.10473293282473</v>
          </cell>
          <cell r="M199">
            <v>726.27756832852924</v>
          </cell>
          <cell r="N199">
            <v>767.89069765653426</v>
          </cell>
          <cell r="O199">
            <v>806.27763463866461</v>
          </cell>
          <cell r="P199">
            <v>847.53640553355638</v>
          </cell>
          <cell r="Q199">
            <v>871.20524536272046</v>
          </cell>
          <cell r="R199">
            <v>898.14203886589598</v>
          </cell>
          <cell r="S199">
            <v>942.86897657029715</v>
          </cell>
          <cell r="T199">
            <v>988.93644248181988</v>
          </cell>
          <cell r="U199">
            <v>1044.9168701026229</v>
          </cell>
          <cell r="V199">
            <v>1100.4750931575763</v>
          </cell>
          <cell r="W199">
            <v>1156.5317051474842</v>
          </cell>
          <cell r="X199">
            <v>1213.2048748149114</v>
          </cell>
          <cell r="Y199">
            <v>1260.5084122995968</v>
          </cell>
          <cell r="Z199">
            <v>1314.6954968112373</v>
          </cell>
          <cell r="AA199">
            <v>17923.200767531609</v>
          </cell>
        </row>
        <row r="200">
          <cell r="B200" t="str">
            <v>2.1.4 - CPMF    (transp Qd 1.3.)</v>
          </cell>
          <cell r="G200">
            <v>243.4</v>
          </cell>
          <cell r="H200">
            <v>29.64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273.04000000000002</v>
          </cell>
        </row>
        <row r="201">
          <cell r="B201" t="str">
            <v>3 -  RECEITA LIQUIDA    (1 - 2)</v>
          </cell>
          <cell r="G201">
            <v>42807.837928727211</v>
          </cell>
          <cell r="H201">
            <v>78363.273871965474</v>
          </cell>
          <cell r="I201">
            <v>82422.500887364658</v>
          </cell>
          <cell r="J201">
            <v>85343.629585211471</v>
          </cell>
          <cell r="K201">
            <v>88066.642033332872</v>
          </cell>
          <cell r="L201">
            <v>88653.894501577743</v>
          </cell>
          <cell r="M201">
            <v>92396.585896904769</v>
          </cell>
          <cell r="N201">
            <v>96870.804322821772</v>
          </cell>
          <cell r="O201">
            <v>99585.479353415489</v>
          </cell>
          <cell r="P201">
            <v>102286.29378970305</v>
          </cell>
          <cell r="Q201">
            <v>105083.77725624511</v>
          </cell>
          <cell r="R201">
            <v>107866.30151350574</v>
          </cell>
          <cell r="S201">
            <v>110540.23232322025</v>
          </cell>
          <cell r="T201">
            <v>113221.01836096274</v>
          </cell>
          <cell r="U201">
            <v>115837.39767550699</v>
          </cell>
          <cell r="V201">
            <v>118460.78460622625</v>
          </cell>
          <cell r="W201">
            <v>121083.9471549133</v>
          </cell>
          <cell r="X201">
            <v>123699.31190093076</v>
          </cell>
          <cell r="Y201">
            <v>126364.60505330408</v>
          </cell>
          <cell r="Z201">
            <v>128996.49281566584</v>
          </cell>
          <cell r="AA201">
            <v>2027950.810831506</v>
          </cell>
        </row>
        <row r="202">
          <cell r="B202" t="str">
            <v>4 -  DESPESAS    (4.1)</v>
          </cell>
          <cell r="G202">
            <v>49834.130952550797</v>
          </cell>
          <cell r="H202">
            <v>54184.209823471952</v>
          </cell>
          <cell r="I202">
            <v>61505.816534884914</v>
          </cell>
          <cell r="J202">
            <v>63025.822129300002</v>
          </cell>
          <cell r="K202">
            <v>62622.85721059869</v>
          </cell>
          <cell r="L202">
            <v>59614.284392735724</v>
          </cell>
          <cell r="M202">
            <v>58595.701047724782</v>
          </cell>
          <cell r="N202">
            <v>58175.508890728408</v>
          </cell>
          <cell r="O202">
            <v>60620.72721512476</v>
          </cell>
          <cell r="P202">
            <v>72538.979610798808</v>
          </cell>
          <cell r="Q202">
            <v>81350.895268628927</v>
          </cell>
          <cell r="R202">
            <v>80511.731771445149</v>
          </cell>
          <cell r="S202">
            <v>78074.699220534269</v>
          </cell>
          <cell r="T202">
            <v>77349.166472317927</v>
          </cell>
          <cell r="U202">
            <v>66401.078319341133</v>
          </cell>
          <cell r="V202">
            <v>61958.947682707672</v>
          </cell>
          <cell r="W202">
            <v>60854.692783831822</v>
          </cell>
          <cell r="X202">
            <v>76654.134503182751</v>
          </cell>
          <cell r="Y202">
            <v>91117.543333465932</v>
          </cell>
          <cell r="Z202">
            <v>119457.81312354369</v>
          </cell>
          <cell r="AA202">
            <v>1394448.7402869177</v>
          </cell>
        </row>
        <row r="203">
          <cell r="B203" t="str">
            <v>4.1 - Operacionais    (4.1.1+ .... + 4.1.10)</v>
          </cell>
          <cell r="G203">
            <v>49834.130952550797</v>
          </cell>
          <cell r="H203">
            <v>54184.209823471952</v>
          </cell>
          <cell r="I203">
            <v>61505.816534884914</v>
          </cell>
          <cell r="J203">
            <v>63025.822129300002</v>
          </cell>
          <cell r="K203">
            <v>62622.85721059869</v>
          </cell>
          <cell r="L203">
            <v>59614.284392735724</v>
          </cell>
          <cell r="M203">
            <v>58595.701047724782</v>
          </cell>
          <cell r="N203">
            <v>58175.508890728408</v>
          </cell>
          <cell r="O203">
            <v>60620.72721512476</v>
          </cell>
          <cell r="P203">
            <v>72538.979610798808</v>
          </cell>
          <cell r="Q203">
            <v>81350.895268628927</v>
          </cell>
          <cell r="R203">
            <v>80511.731771445149</v>
          </cell>
          <cell r="S203">
            <v>78074.699220534269</v>
          </cell>
          <cell r="T203">
            <v>77349.166472317927</v>
          </cell>
          <cell r="U203">
            <v>66401.078319341133</v>
          </cell>
          <cell r="V203">
            <v>61958.947682707672</v>
          </cell>
          <cell r="W203">
            <v>60854.692783831822</v>
          </cell>
          <cell r="X203">
            <v>76654.134503182751</v>
          </cell>
          <cell r="Y203">
            <v>91117.543333465932</v>
          </cell>
          <cell r="Z203">
            <v>119457.81312354369</v>
          </cell>
          <cell r="AA203">
            <v>1394448.7402869177</v>
          </cell>
        </row>
        <row r="204">
          <cell r="B204" t="str">
            <v>4.1.1  -  Pessoal e Administradores    (Transp. Qd. 1.3.)</v>
          </cell>
          <cell r="G204">
            <v>13860.079999999998</v>
          </cell>
          <cell r="H204">
            <v>18033.05</v>
          </cell>
          <cell r="I204">
            <v>18505.14</v>
          </cell>
          <cell r="J204">
            <v>18658.769999999997</v>
          </cell>
          <cell r="K204">
            <v>18674.46</v>
          </cell>
          <cell r="L204">
            <v>18658.71</v>
          </cell>
          <cell r="M204">
            <v>18603.21</v>
          </cell>
          <cell r="N204">
            <v>18603.21</v>
          </cell>
          <cell r="O204">
            <v>18603.21</v>
          </cell>
          <cell r="P204">
            <v>18533.84</v>
          </cell>
          <cell r="Q204">
            <v>18533.84</v>
          </cell>
          <cell r="R204">
            <v>18533.84</v>
          </cell>
          <cell r="S204">
            <v>18464.47</v>
          </cell>
          <cell r="T204">
            <v>18395.09</v>
          </cell>
          <cell r="U204">
            <v>18339.599999999999</v>
          </cell>
          <cell r="V204">
            <v>18339.599999999999</v>
          </cell>
          <cell r="W204">
            <v>18339.599999999999</v>
          </cell>
          <cell r="X204">
            <v>18214.73</v>
          </cell>
          <cell r="Y204">
            <v>18214.73</v>
          </cell>
          <cell r="Z204">
            <v>18214.73</v>
          </cell>
          <cell r="AA204">
            <v>364323.90999999986</v>
          </cell>
        </row>
        <row r="205">
          <cell r="B205" t="str">
            <v>4.1.2  -  Conservação de Rotina    (Transp. Qd. 1.3.)</v>
          </cell>
          <cell r="G205">
            <v>12695.07</v>
          </cell>
          <cell r="H205">
            <v>7548</v>
          </cell>
          <cell r="I205">
            <v>7856.04</v>
          </cell>
          <cell r="J205">
            <v>8367.57</v>
          </cell>
          <cell r="K205">
            <v>9119.33</v>
          </cell>
          <cell r="L205">
            <v>9186.85</v>
          </cell>
          <cell r="M205">
            <v>9212.3000000000011</v>
          </cell>
          <cell r="N205">
            <v>9219.2999999999993</v>
          </cell>
          <cell r="O205">
            <v>9274.65</v>
          </cell>
          <cell r="P205">
            <v>9274.65</v>
          </cell>
          <cell r="Q205">
            <v>9274.65</v>
          </cell>
          <cell r="R205">
            <v>9274.65</v>
          </cell>
          <cell r="S205">
            <v>9274.65</v>
          </cell>
          <cell r="T205">
            <v>9274.65</v>
          </cell>
          <cell r="U205">
            <v>9274.65</v>
          </cell>
          <cell r="V205">
            <v>9274.65</v>
          </cell>
          <cell r="W205">
            <v>9274.65</v>
          </cell>
          <cell r="X205">
            <v>9274.65</v>
          </cell>
          <cell r="Y205">
            <v>9274.65</v>
          </cell>
          <cell r="Z205">
            <v>9274.65</v>
          </cell>
          <cell r="AA205">
            <v>184500.25999999995</v>
          </cell>
        </row>
        <row r="206">
          <cell r="B206" t="str">
            <v>4.1.3  -  Consumo    (Transp. Qd. 1.3.)</v>
          </cell>
          <cell r="G206">
            <v>1504.99</v>
          </cell>
          <cell r="H206">
            <v>981.02999999999986</v>
          </cell>
          <cell r="I206">
            <v>1026.74</v>
          </cell>
          <cell r="J206">
            <v>1019.6</v>
          </cell>
          <cell r="K206">
            <v>998.18000000000006</v>
          </cell>
          <cell r="L206">
            <v>1002.46</v>
          </cell>
          <cell r="M206">
            <v>996.75</v>
          </cell>
          <cell r="N206">
            <v>996.75</v>
          </cell>
          <cell r="O206">
            <v>996.75</v>
          </cell>
          <cell r="P206">
            <v>989.6099999999999</v>
          </cell>
          <cell r="Q206">
            <v>989.6099999999999</v>
          </cell>
          <cell r="R206">
            <v>989.6099999999999</v>
          </cell>
          <cell r="S206">
            <v>982.47</v>
          </cell>
          <cell r="T206">
            <v>975.03</v>
          </cell>
          <cell r="U206">
            <v>969.6099999999999</v>
          </cell>
          <cell r="V206">
            <v>969.6099999999999</v>
          </cell>
          <cell r="W206">
            <v>969.6099999999999</v>
          </cell>
          <cell r="X206">
            <v>956.76</v>
          </cell>
          <cell r="Y206">
            <v>956.76</v>
          </cell>
          <cell r="Z206">
            <v>956.76</v>
          </cell>
          <cell r="AA206">
            <v>20228.689999999999</v>
          </cell>
        </row>
        <row r="207">
          <cell r="B207" t="str">
            <v>4.1.4  -  Transportes    (Transp. Qd. 1.3.)</v>
          </cell>
          <cell r="G207">
            <v>900.4</v>
          </cell>
          <cell r="H207">
            <v>1434.83</v>
          </cell>
          <cell r="I207">
            <v>1492.56</v>
          </cell>
          <cell r="J207">
            <v>1492.56</v>
          </cell>
          <cell r="K207">
            <v>1492.56</v>
          </cell>
          <cell r="L207">
            <v>1492.56</v>
          </cell>
          <cell r="M207">
            <v>1492.56</v>
          </cell>
          <cell r="N207">
            <v>1492.56</v>
          </cell>
          <cell r="O207">
            <v>1492.56</v>
          </cell>
          <cell r="P207">
            <v>1492.56</v>
          </cell>
          <cell r="Q207">
            <v>1492.56</v>
          </cell>
          <cell r="R207">
            <v>1492.56</v>
          </cell>
          <cell r="S207">
            <v>1492.56</v>
          </cell>
          <cell r="T207">
            <v>1492.56</v>
          </cell>
          <cell r="U207">
            <v>1492.56</v>
          </cell>
          <cell r="V207">
            <v>1492.56</v>
          </cell>
          <cell r="W207">
            <v>1492.56</v>
          </cell>
          <cell r="X207">
            <v>1492.56</v>
          </cell>
          <cell r="Y207">
            <v>1492.56</v>
          </cell>
          <cell r="Z207">
            <v>1492.56</v>
          </cell>
          <cell r="AA207">
            <v>29201.310000000009</v>
          </cell>
        </row>
        <row r="208">
          <cell r="B208" t="str">
            <v>4.1.5  -  Diversas    (Transp. Qd. 1.3.)</v>
          </cell>
          <cell r="G208">
            <v>1741</v>
          </cell>
          <cell r="H208">
            <v>1741</v>
          </cell>
          <cell r="I208">
            <v>1741</v>
          </cell>
          <cell r="J208">
            <v>1741</v>
          </cell>
          <cell r="K208">
            <v>1741</v>
          </cell>
          <cell r="L208">
            <v>1741</v>
          </cell>
          <cell r="M208">
            <v>1741</v>
          </cell>
          <cell r="N208">
            <v>1741</v>
          </cell>
          <cell r="O208">
            <v>1741</v>
          </cell>
          <cell r="P208">
            <v>1741</v>
          </cell>
          <cell r="Q208">
            <v>1741</v>
          </cell>
          <cell r="R208">
            <v>1741</v>
          </cell>
          <cell r="S208">
            <v>1741</v>
          </cell>
          <cell r="T208">
            <v>1741</v>
          </cell>
          <cell r="U208">
            <v>1741</v>
          </cell>
          <cell r="V208">
            <v>1741</v>
          </cell>
          <cell r="W208">
            <v>1741</v>
          </cell>
          <cell r="X208">
            <v>1741</v>
          </cell>
          <cell r="Y208">
            <v>1741</v>
          </cell>
          <cell r="Z208">
            <v>1741</v>
          </cell>
          <cell r="AA208">
            <v>34820</v>
          </cell>
        </row>
        <row r="209">
          <cell r="B209" t="str">
            <v>4.1.6  -  Depreciação/Amortização    (Transp. Qd. 1.3.)</v>
          </cell>
          <cell r="G209">
            <v>3251.643657421746</v>
          </cell>
          <cell r="H209">
            <v>12442.808711860018</v>
          </cell>
          <cell r="I209">
            <v>18820.495194311748</v>
          </cell>
          <cell r="J209">
            <v>19654.676648504425</v>
          </cell>
          <cell r="K209">
            <v>18484.504373663367</v>
          </cell>
          <cell r="L209">
            <v>15582.660309131083</v>
          </cell>
          <cell r="M209">
            <v>14290.483204992803</v>
          </cell>
          <cell r="N209">
            <v>13978.811650002604</v>
          </cell>
          <cell r="O209">
            <v>16306.476550337109</v>
          </cell>
          <cell r="P209">
            <v>28236.501945307649</v>
          </cell>
          <cell r="Q209">
            <v>36984.808234373289</v>
          </cell>
          <cell r="R209">
            <v>36080.87336401685</v>
          </cell>
          <cell r="S209">
            <v>33655.873232445701</v>
          </cell>
          <cell r="T209">
            <v>32941.191833836689</v>
          </cell>
          <cell r="U209">
            <v>21990.439482041962</v>
          </cell>
          <cell r="V209">
            <v>17483.564330238336</v>
          </cell>
          <cell r="W209">
            <v>16314.4926752598</v>
          </cell>
          <cell r="X209">
            <v>32186.966642934742</v>
          </cell>
          <cell r="Y209">
            <v>46585.767990933135</v>
          </cell>
          <cell r="Z209">
            <v>74861.242936092545</v>
          </cell>
          <cell r="AA209">
            <v>510134.28296770563</v>
          </cell>
        </row>
        <row r="210">
          <cell r="B210" t="str">
            <v>4.1.7  -  Seguros    (transp. Qd 1.3.)</v>
          </cell>
          <cell r="G210">
            <v>1108.6094471276722</v>
          </cell>
          <cell r="H210">
            <v>1135.2353945986172</v>
          </cell>
          <cell r="I210">
            <v>1161.8613420695624</v>
          </cell>
          <cell r="J210">
            <v>1188.4872895405076</v>
          </cell>
          <cell r="K210">
            <v>1215.1132370114528</v>
          </cell>
          <cell r="L210">
            <v>1241.7391844823981</v>
          </cell>
          <cell r="M210">
            <v>1241.7391844823981</v>
          </cell>
          <cell r="N210">
            <v>1037.8076133340453</v>
          </cell>
          <cell r="O210">
            <v>1037.8076133340453</v>
          </cell>
          <cell r="P210">
            <v>1037.8076133340453</v>
          </cell>
          <cell r="Q210">
            <v>1037.8076133340453</v>
          </cell>
          <cell r="R210">
            <v>1037.8076133340453</v>
          </cell>
          <cell r="S210">
            <v>1037.8076133340453</v>
          </cell>
          <cell r="T210">
            <v>1037.8076133340453</v>
          </cell>
          <cell r="U210">
            <v>1037.8076133340453</v>
          </cell>
          <cell r="V210">
            <v>1037.8076133340453</v>
          </cell>
          <cell r="W210">
            <v>1037.8076133340453</v>
          </cell>
          <cell r="X210">
            <v>1037.8076133340453</v>
          </cell>
          <cell r="Y210">
            <v>1037.8076133340453</v>
          </cell>
          <cell r="Z210">
            <v>1037.8076133340453</v>
          </cell>
          <cell r="AA210">
            <v>21784.284052655192</v>
          </cell>
        </row>
        <row r="211">
          <cell r="B211" t="str">
            <v xml:space="preserve">4.1.8  -  Garantias  (transp. Qd 1.3.)  </v>
          </cell>
          <cell r="G211">
            <v>2602.0540575</v>
          </cell>
          <cell r="H211">
            <v>2470.3137575000001</v>
          </cell>
          <cell r="I211">
            <v>2343.7791459999999</v>
          </cell>
          <cell r="J211">
            <v>2253.5657460000002</v>
          </cell>
          <cell r="K211">
            <v>2156.6791460000004</v>
          </cell>
          <cell r="L211">
            <v>2092.2948459999998</v>
          </cell>
          <cell r="M211">
            <v>2040.1501460000002</v>
          </cell>
          <cell r="N211">
            <v>1979.1348460000002</v>
          </cell>
          <cell r="O211">
            <v>1947.9872460000001</v>
          </cell>
          <cell r="P211">
            <v>1919.2752459999999</v>
          </cell>
          <cell r="Q211">
            <v>1889.5632459999999</v>
          </cell>
          <cell r="R211">
            <v>1860.8512459999999</v>
          </cell>
          <cell r="S211">
            <v>1832.139246</v>
          </cell>
          <cell r="T211">
            <v>1804.427246</v>
          </cell>
          <cell r="U211">
            <v>1774.715246</v>
          </cell>
          <cell r="V211">
            <v>1746.003246</v>
          </cell>
          <cell r="W211">
            <v>1717.291246</v>
          </cell>
          <cell r="X211">
            <v>1688.579246</v>
          </cell>
          <cell r="Y211">
            <v>1659.867246</v>
          </cell>
          <cell r="Z211">
            <v>1631.155246</v>
          </cell>
          <cell r="AA211">
            <v>39409.826643</v>
          </cell>
        </row>
        <row r="212">
          <cell r="B212" t="str">
            <v xml:space="preserve">4.1.9  -  Parc.Variável da Concessão   </v>
          </cell>
          <cell r="G212">
            <v>1346.2837905013805</v>
          </cell>
          <cell r="H212">
            <v>2493.941959513324</v>
          </cell>
          <cell r="I212">
            <v>2654.2008525036031</v>
          </cell>
          <cell r="J212">
            <v>2745.5924452550753</v>
          </cell>
          <cell r="K212">
            <v>2837.0304539238741</v>
          </cell>
          <cell r="L212">
            <v>2888.9164371511401</v>
          </cell>
          <cell r="M212">
            <v>3073.508512249572</v>
          </cell>
          <cell r="N212">
            <v>3222.9347813917652</v>
          </cell>
          <cell r="O212">
            <v>3316.2858054536018</v>
          </cell>
          <cell r="P212">
            <v>3409.7348061571192</v>
          </cell>
          <cell r="Q212">
            <v>3503.0561749215913</v>
          </cell>
          <cell r="R212">
            <v>3596.5395480942439</v>
          </cell>
          <cell r="S212">
            <v>3689.7291287545027</v>
          </cell>
          <cell r="T212">
            <v>3783.4097791471927</v>
          </cell>
          <cell r="U212">
            <v>3876.6959779651188</v>
          </cell>
          <cell r="V212">
            <v>3970.1524931352938</v>
          </cell>
          <cell r="W212">
            <v>4063.6812492379768</v>
          </cell>
          <cell r="X212">
            <v>4157.081000913965</v>
          </cell>
          <cell r="Y212">
            <v>4250.4004831987622</v>
          </cell>
          <cell r="Z212">
            <v>4343.9073281171077</v>
          </cell>
          <cell r="AA212">
            <v>67223.083007586218</v>
          </cell>
        </row>
        <row r="213">
          <cell r="B213" t="str">
            <v xml:space="preserve">4.1.10 - Parcela Fixa da Concessão   </v>
          </cell>
          <cell r="G213">
            <v>10824</v>
          </cell>
          <cell r="H213">
            <v>5904</v>
          </cell>
          <cell r="I213">
            <v>5904</v>
          </cell>
          <cell r="J213">
            <v>5904</v>
          </cell>
          <cell r="K213">
            <v>5904</v>
          </cell>
          <cell r="L213">
            <v>5727.0936159710982</v>
          </cell>
          <cell r="M213">
            <v>5904</v>
          </cell>
          <cell r="N213">
            <v>5904</v>
          </cell>
          <cell r="O213">
            <v>5904</v>
          </cell>
          <cell r="P213">
            <v>5904</v>
          </cell>
          <cell r="Q213">
            <v>5904</v>
          </cell>
          <cell r="R213">
            <v>5904</v>
          </cell>
          <cell r="S213">
            <v>5904</v>
          </cell>
          <cell r="T213">
            <v>5904</v>
          </cell>
          <cell r="U213">
            <v>5904</v>
          </cell>
          <cell r="V213">
            <v>5904</v>
          </cell>
          <cell r="W213">
            <v>5904</v>
          </cell>
          <cell r="X213">
            <v>5904</v>
          </cell>
          <cell r="Y213">
            <v>5904</v>
          </cell>
          <cell r="Z213">
            <v>5904</v>
          </cell>
          <cell r="AA213">
            <v>122823.0936159711</v>
          </cell>
        </row>
        <row r="214">
          <cell r="B214" t="str">
            <v>5 -  RESULTADO BRUTO OPERACIONAL     (3 - 4)</v>
          </cell>
          <cell r="G214">
            <v>-7026.2930238235858</v>
          </cell>
          <cell r="H214">
            <v>24179.064048493521</v>
          </cell>
          <cell r="I214">
            <v>20916.684352479744</v>
          </cell>
          <cell r="J214">
            <v>22317.807455911468</v>
          </cell>
          <cell r="K214">
            <v>25443.784822734182</v>
          </cell>
          <cell r="L214">
            <v>29039.610108842018</v>
          </cell>
          <cell r="M214">
            <v>33800.884849179987</v>
          </cell>
          <cell r="N214">
            <v>38695.295432093364</v>
          </cell>
          <cell r="O214">
            <v>38964.752138290729</v>
          </cell>
          <cell r="P214">
            <v>29747.314178904242</v>
          </cell>
          <cell r="Q214">
            <v>23732.881987616187</v>
          </cell>
          <cell r="R214">
            <v>27354.569742060587</v>
          </cell>
          <cell r="S214">
            <v>32465.533102685979</v>
          </cell>
          <cell r="T214">
            <v>35871.851888644815</v>
          </cell>
          <cell r="U214">
            <v>49436.319356165855</v>
          </cell>
          <cell r="V214">
            <v>56501.836923518582</v>
          </cell>
          <cell r="W214">
            <v>60229.254371081479</v>
          </cell>
          <cell r="X214">
            <v>47045.177397748004</v>
          </cell>
          <cell r="Y214">
            <v>35247.061719838151</v>
          </cell>
          <cell r="Z214">
            <v>9538.6796921221539</v>
          </cell>
          <cell r="AA214">
            <v>633502.07054458838</v>
          </cell>
        </row>
        <row r="215">
          <cell r="B215" t="str">
            <v>6 -  RESULTADO FINANCEIRO    (6.1)</v>
          </cell>
          <cell r="G215">
            <v>0</v>
          </cell>
          <cell r="H215">
            <v>155.00719488363831</v>
          </cell>
          <cell r="I215">
            <v>3697.4159440637254</v>
          </cell>
          <cell r="J215">
            <v>1571.7259362661778</v>
          </cell>
          <cell r="K215">
            <v>330.49736205055183</v>
          </cell>
          <cell r="L215">
            <v>2008.0691112006443</v>
          </cell>
          <cell r="M215">
            <v>3294.5746860304371</v>
          </cell>
          <cell r="N215">
            <v>4527.939257753831</v>
          </cell>
          <cell r="O215">
            <v>7143.7845141003918</v>
          </cell>
          <cell r="P215">
            <v>10201.560407832787</v>
          </cell>
          <cell r="Q215">
            <v>10561.613803774664</v>
          </cell>
          <cell r="R215">
            <v>11430.987238601821</v>
          </cell>
          <cell r="S215">
            <v>15043.101208895438</v>
          </cell>
          <cell r="T215">
            <v>18861.986829151585</v>
          </cell>
          <cell r="U215">
            <v>24148.564301334871</v>
          </cell>
          <cell r="V215">
            <v>29371.853206032705</v>
          </cell>
          <cell r="W215">
            <v>34672.809770797234</v>
          </cell>
          <cell r="X215">
            <v>40073.397937636648</v>
          </cell>
          <cell r="Y215">
            <v>44037.137090839096</v>
          </cell>
          <cell r="Z215">
            <v>49060.166107964833</v>
          </cell>
          <cell r="AA215">
            <v>310192.19190921111</v>
          </cell>
        </row>
        <row r="216">
          <cell r="B216" t="str">
            <v>6.1 - Receitas    (Transp. Qd. 2B)</v>
          </cell>
          <cell r="G216">
            <v>0</v>
          </cell>
          <cell r="H216">
            <v>155.00719488363831</v>
          </cell>
          <cell r="I216">
            <v>3697.4159440637254</v>
          </cell>
          <cell r="J216">
            <v>1571.7259362661778</v>
          </cell>
          <cell r="K216">
            <v>330.49736205055183</v>
          </cell>
          <cell r="L216">
            <v>2008.0691112006443</v>
          </cell>
          <cell r="M216">
            <v>3294.5746860304371</v>
          </cell>
          <cell r="N216">
            <v>4527.939257753831</v>
          </cell>
          <cell r="O216">
            <v>7143.7845141003918</v>
          </cell>
          <cell r="P216">
            <v>10201.560407832787</v>
          </cell>
          <cell r="Q216">
            <v>10561.613803774664</v>
          </cell>
          <cell r="R216">
            <v>11430.987238601821</v>
          </cell>
          <cell r="S216">
            <v>15043.101208895438</v>
          </cell>
          <cell r="T216">
            <v>18861.986829151585</v>
          </cell>
          <cell r="U216">
            <v>24148.564301334871</v>
          </cell>
          <cell r="V216">
            <v>29371.853206032705</v>
          </cell>
          <cell r="W216">
            <v>34672.809770797234</v>
          </cell>
          <cell r="X216">
            <v>40073.397937636648</v>
          </cell>
          <cell r="Y216">
            <v>44037.137090839096</v>
          </cell>
          <cell r="Z216">
            <v>49060.166107964833</v>
          </cell>
          <cell r="AA216">
            <v>310192.19190921111</v>
          </cell>
        </row>
        <row r="217">
          <cell r="B217" t="str">
            <v>7 -  RESULTADO OPERACIONAL    (5 + 6)</v>
          </cell>
          <cell r="G217">
            <v>-7026.2930238235858</v>
          </cell>
          <cell r="H217">
            <v>24334.071243377159</v>
          </cell>
          <cell r="I217">
            <v>24614.100296543471</v>
          </cell>
          <cell r="J217">
            <v>23889.533392177647</v>
          </cell>
          <cell r="K217">
            <v>25774.282184784734</v>
          </cell>
          <cell r="L217">
            <v>31047.679220042664</v>
          </cell>
          <cell r="M217">
            <v>37095.459535210422</v>
          </cell>
          <cell r="N217">
            <v>43223.234689847195</v>
          </cell>
          <cell r="O217">
            <v>46108.536652391122</v>
          </cell>
          <cell r="P217">
            <v>39948.874586737031</v>
          </cell>
          <cell r="Q217">
            <v>34294.495791390851</v>
          </cell>
          <cell r="R217">
            <v>38785.556980662412</v>
          </cell>
          <cell r="S217">
            <v>47508.634311581416</v>
          </cell>
          <cell r="T217">
            <v>54733.838717796403</v>
          </cell>
          <cell r="U217">
            <v>73584.88365750073</v>
          </cell>
          <cell r="V217">
            <v>85873.69012955128</v>
          </cell>
          <cell r="W217">
            <v>94902.064141878713</v>
          </cell>
          <cell r="X217">
            <v>87118.575335384652</v>
          </cell>
          <cell r="Y217">
            <v>79284.198810677248</v>
          </cell>
          <cell r="Z217">
            <v>58598.845800086987</v>
          </cell>
          <cell r="AA217">
            <v>943694.26245379949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-7026.2930238235858</v>
          </cell>
          <cell r="H219">
            <v>24334.071243377159</v>
          </cell>
          <cell r="I219">
            <v>24614.100296543471</v>
          </cell>
          <cell r="J219">
            <v>23889.533392177647</v>
          </cell>
          <cell r="K219">
            <v>25774.282184784734</v>
          </cell>
          <cell r="L219">
            <v>31047.679220042664</v>
          </cell>
          <cell r="M219">
            <v>37095.459535210422</v>
          </cell>
          <cell r="N219">
            <v>43223.234689847195</v>
          </cell>
          <cell r="O219">
            <v>46108.536652391122</v>
          </cell>
          <cell r="P219">
            <v>39948.874586737031</v>
          </cell>
          <cell r="Q219">
            <v>34294.495791390851</v>
          </cell>
          <cell r="R219">
            <v>38785.556980662412</v>
          </cell>
          <cell r="S219">
            <v>47508.634311581416</v>
          </cell>
          <cell r="T219">
            <v>54733.838717796403</v>
          </cell>
          <cell r="U219">
            <v>73584.88365750073</v>
          </cell>
          <cell r="V219">
            <v>85873.69012955128</v>
          </cell>
          <cell r="W219">
            <v>94902.064141878713</v>
          </cell>
          <cell r="X219">
            <v>87118.575335384652</v>
          </cell>
          <cell r="Y219">
            <v>79284.198810677248</v>
          </cell>
          <cell r="Z219">
            <v>58598.845800086987</v>
          </cell>
          <cell r="AA219">
            <v>943694.26245379949</v>
          </cell>
        </row>
        <row r="220">
          <cell r="B220" t="str">
            <v>10- CONTRIBUIÇÃO SOCIAL (Legislação vigente)</v>
          </cell>
          <cell r="G220">
            <v>169.5841975394178</v>
          </cell>
          <cell r="H220">
            <v>2896.0089616459977</v>
          </cell>
          <cell r="I220">
            <v>2971.4443847071016</v>
          </cell>
          <cell r="J220">
            <v>2446.1712075590849</v>
          </cell>
          <cell r="K220">
            <v>2322.2065500316303</v>
          </cell>
          <cell r="L220">
            <v>2449.5719134835085</v>
          </cell>
          <cell r="M220">
            <v>2712.5364006817945</v>
          </cell>
          <cell r="N220">
            <v>2947.0192119562716</v>
          </cell>
          <cell r="O220">
            <v>3198.7161918800534</v>
          </cell>
          <cell r="P220">
            <v>3204.2019828781017</v>
          </cell>
          <cell r="Q220">
            <v>3220.6631626755766</v>
          </cell>
          <cell r="R220">
            <v>3559.0333047105614</v>
          </cell>
          <cell r="S220">
            <v>4236.0330469937935</v>
          </cell>
          <cell r="T220">
            <v>4852.3729800858891</v>
          </cell>
          <cell r="U220">
            <v>5821.8324718966569</v>
          </cell>
          <cell r="V220">
            <v>6439.5935535165891</v>
          </cell>
          <cell r="W220">
            <v>7031.9810321679952</v>
          </cell>
          <cell r="X220">
            <v>6978.3054126093984</v>
          </cell>
          <cell r="Y220">
            <v>6738.560890866208</v>
          </cell>
          <cell r="Z220">
            <v>2798.3883758347051</v>
          </cell>
          <cell r="AA220">
            <v>76994.225233720339</v>
          </cell>
        </row>
        <row r="221">
          <cell r="B221" t="str">
            <v>11- RESULTADO ANTES IMPOSTO DE RENDA    (9 - 10)</v>
          </cell>
          <cell r="G221">
            <v>-7195.8772213630036</v>
          </cell>
          <cell r="H221">
            <v>21438.06228173116</v>
          </cell>
          <cell r="I221">
            <v>21642.655911836369</v>
          </cell>
          <cell r="J221">
            <v>21443.362184618563</v>
          </cell>
          <cell r="K221">
            <v>23452.075634753102</v>
          </cell>
          <cell r="L221">
            <v>28598.107306559155</v>
          </cell>
          <cell r="M221">
            <v>34382.923134528624</v>
          </cell>
          <cell r="N221">
            <v>40276.215477890924</v>
          </cell>
          <cell r="O221">
            <v>42909.820460511066</v>
          </cell>
          <cell r="P221">
            <v>36744.672603858926</v>
          </cell>
          <cell r="Q221">
            <v>31073.832628715274</v>
          </cell>
          <cell r="R221">
            <v>35226.523675951852</v>
          </cell>
          <cell r="S221">
            <v>43272.601264587625</v>
          </cell>
          <cell r="T221">
            <v>49881.465737710518</v>
          </cell>
          <cell r="U221">
            <v>67763.051185604068</v>
          </cell>
          <cell r="V221">
            <v>79434.096576034688</v>
          </cell>
          <cell r="W221">
            <v>87870.083109710715</v>
          </cell>
          <cell r="X221">
            <v>80140.26992277526</v>
          </cell>
          <cell r="Y221">
            <v>72545.637919811037</v>
          </cell>
          <cell r="Z221">
            <v>55800.457424252279</v>
          </cell>
          <cell r="AA221">
            <v>866700.0372200791</v>
          </cell>
        </row>
        <row r="222">
          <cell r="B222" t="str">
            <v>12- IMPOSTO DE RENDA (Legislação vigente)</v>
          </cell>
          <cell r="G222">
            <v>524.4506173106804</v>
          </cell>
          <cell r="H222">
            <v>9255.9030051437421</v>
          </cell>
          <cell r="I222">
            <v>9028.6387022096897</v>
          </cell>
          <cell r="J222">
            <v>7612.0350236221393</v>
          </cell>
          <cell r="K222">
            <v>7231.1454688488457</v>
          </cell>
          <cell r="L222">
            <v>7631.9122296359637</v>
          </cell>
          <cell r="M222">
            <v>8452.6762521306064</v>
          </cell>
          <cell r="N222">
            <v>9184.5600373633497</v>
          </cell>
          <cell r="O222">
            <v>9970.8630996251668</v>
          </cell>
          <cell r="P222">
            <v>9990.7561964940724</v>
          </cell>
          <cell r="Q222">
            <v>10041.697383361174</v>
          </cell>
          <cell r="R222">
            <v>11100.104077220505</v>
          </cell>
          <cell r="S222">
            <v>13213.478271855607</v>
          </cell>
          <cell r="T222">
            <v>15138.540562768405</v>
          </cell>
          <cell r="U222">
            <v>18169.726474677052</v>
          </cell>
          <cell r="V222">
            <v>20098.979854739333</v>
          </cell>
          <cell r="W222">
            <v>21950.815725524993</v>
          </cell>
          <cell r="X222">
            <v>21784.329414404368</v>
          </cell>
          <cell r="Y222">
            <v>21033.627783956894</v>
          </cell>
          <cell r="Z222">
            <v>8728.0886744834534</v>
          </cell>
          <cell r="AA222">
            <v>240142.32885537602</v>
          </cell>
        </row>
        <row r="223">
          <cell r="B223" t="str">
            <v>13- RESULTADO DE EXERCÍCIO    (11 - 12)</v>
          </cell>
          <cell r="G223">
            <v>-7720.3278386736838</v>
          </cell>
          <cell r="H223">
            <v>12182.159276587417</v>
          </cell>
          <cell r="I223">
            <v>12614.01720962668</v>
          </cell>
          <cell r="J223">
            <v>13831.327160996425</v>
          </cell>
          <cell r="K223">
            <v>16220.930165904258</v>
          </cell>
          <cell r="L223">
            <v>20966.195076923192</v>
          </cell>
          <cell r="M223">
            <v>25930.246882398016</v>
          </cell>
          <cell r="N223">
            <v>31091.655440527575</v>
          </cell>
          <cell r="O223">
            <v>32938.957360885899</v>
          </cell>
          <cell r="P223">
            <v>26753.916407364854</v>
          </cell>
          <cell r="Q223">
            <v>21032.1352453541</v>
          </cell>
          <cell r="R223">
            <v>24126.419598731347</v>
          </cell>
          <cell r="S223">
            <v>30059.122992732016</v>
          </cell>
          <cell r="T223">
            <v>34742.925174942109</v>
          </cell>
          <cell r="U223">
            <v>49593.324710927016</v>
          </cell>
          <cell r="V223">
            <v>59335.116721295359</v>
          </cell>
          <cell r="W223">
            <v>65919.267384185718</v>
          </cell>
          <cell r="X223">
            <v>58355.940508370892</v>
          </cell>
          <cell r="Y223">
            <v>51512.010135854143</v>
          </cell>
          <cell r="Z223">
            <v>47072.368749768822</v>
          </cell>
          <cell r="AA223">
            <v>626557.70836470311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157776.52785000001</v>
          </cell>
          <cell r="H229">
            <v>162509.82368550001</v>
          </cell>
          <cell r="I229">
            <v>167385.11839606502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487671.46993156511</v>
          </cell>
        </row>
        <row r="230">
          <cell r="B230" t="str">
            <v>1.1 - Operacionais    (1.1.1 + 1.1.2)</v>
          </cell>
          <cell r="G230">
            <v>157776.52785000001</v>
          </cell>
          <cell r="H230">
            <v>162509.82368550001</v>
          </cell>
          <cell r="I230">
            <v>167385.11839606502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487671.46993156511</v>
          </cell>
        </row>
        <row r="231">
          <cell r="B231" t="str">
            <v>1.1.1 - Receitas de  Pedágios    (Transp. Qd.2.1.1.2)</v>
          </cell>
          <cell r="G231">
            <v>156991.57</v>
          </cell>
          <cell r="H231">
            <v>161701.31710000001</v>
          </cell>
          <cell r="I231">
            <v>166552.35661300001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485245.24371300009</v>
          </cell>
        </row>
        <row r="232">
          <cell r="B232" t="str">
            <v>1.1.2 - Outras Receitas Operacionais    (calculado 2.1.2.)</v>
          </cell>
          <cell r="G232">
            <v>784.95785000000001</v>
          </cell>
          <cell r="H232">
            <v>808.50658550000014</v>
          </cell>
          <cell r="I232">
            <v>832.76178306500003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2426.2262185650002</v>
          </cell>
        </row>
        <row r="233">
          <cell r="B233" t="str">
            <v>2 -  DEDUÇÕES DA RECEITA    (2.1)</v>
          </cell>
          <cell r="G233">
            <v>13647.669659024999</v>
          </cell>
          <cell r="H233">
            <v>14057.09974879575</v>
          </cell>
          <cell r="I233">
            <v>14478.812741259626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42183.582149080372</v>
          </cell>
        </row>
        <row r="234">
          <cell r="B234" t="str">
            <v>2.1 - Tributos sobre Faturamento    (2.1.1+ .... + 2.1.4)</v>
          </cell>
          <cell r="G234">
            <v>13647.669659024999</v>
          </cell>
          <cell r="H234">
            <v>14057.09974879575</v>
          </cell>
          <cell r="I234">
            <v>14478.812741259626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42183.582149080372</v>
          </cell>
        </row>
        <row r="235">
          <cell r="B235" t="str">
            <v>2.1.1 - I.S.S    (transp. Qd  1.3.)</v>
          </cell>
          <cell r="G235">
            <v>7888.826392500001</v>
          </cell>
          <cell r="H235">
            <v>8125.4911842750007</v>
          </cell>
          <cell r="I235">
            <v>8369.2559198032523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24383.573496578254</v>
          </cell>
        </row>
        <row r="236">
          <cell r="B236" t="str">
            <v>2.1.2 - Cofins    (transp. Qd 1.3.)</v>
          </cell>
          <cell r="G236">
            <v>4733.2958355000001</v>
          </cell>
          <cell r="H236">
            <v>4875.2947105650001</v>
          </cell>
          <cell r="I236">
            <v>5021.5535518819506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14630.14409794695</v>
          </cell>
        </row>
        <row r="237">
          <cell r="B237" t="str">
            <v>2.1.3 - Pis / Pasep    (transp. Qd 1.3.)</v>
          </cell>
          <cell r="G237">
            <v>1025.5474310250002</v>
          </cell>
          <cell r="H237">
            <v>1056.3138539557501</v>
          </cell>
          <cell r="I237">
            <v>1088.0032695744226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3169.8645545551731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144128.85819097501</v>
          </cell>
          <cell r="H239">
            <v>148452.72393670428</v>
          </cell>
          <cell r="I239">
            <v>152906.30565480539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445487.88778248476</v>
          </cell>
        </row>
        <row r="240">
          <cell r="B240" t="str">
            <v>4 -  DESPESAS    (4.1)</v>
          </cell>
          <cell r="G240">
            <v>38109.937589533518</v>
          </cell>
          <cell r="H240">
            <v>38254.435644799669</v>
          </cell>
          <cell r="I240">
            <v>38403.268641723793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114767.64187605699</v>
          </cell>
        </row>
        <row r="241">
          <cell r="B241" t="str">
            <v>4.1 - Operacionais    (4.1.1+ .... + 4.1.10)</v>
          </cell>
          <cell r="G241">
            <v>38109.937589533518</v>
          </cell>
          <cell r="H241">
            <v>38254.435644799669</v>
          </cell>
          <cell r="I241">
            <v>38403.268641723793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114767.64187605699</v>
          </cell>
        </row>
        <row r="242">
          <cell r="B242" t="str">
            <v>4.1.1  -  Pessoal e Administradores    (Transp. Qd. 1.3.)</v>
          </cell>
          <cell r="G242">
            <v>18214.73</v>
          </cell>
          <cell r="H242">
            <v>18214.73</v>
          </cell>
          <cell r="I242">
            <v>18214.73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54644.19</v>
          </cell>
        </row>
        <row r="243">
          <cell r="B243" t="str">
            <v>4.1.2  -  Conservação de Rotina    (Transp. Qd. 1.3.)</v>
          </cell>
          <cell r="G243">
            <v>9274.65</v>
          </cell>
          <cell r="H243">
            <v>9274.65</v>
          </cell>
          <cell r="I243">
            <v>9274.65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27823.949999999997</v>
          </cell>
        </row>
        <row r="244">
          <cell r="B244" t="str">
            <v>4.1.3  -  Consumo    (Transp. Qd. 1.3.)</v>
          </cell>
          <cell r="G244">
            <v>956.76</v>
          </cell>
          <cell r="H244">
            <v>956.76</v>
          </cell>
          <cell r="I244">
            <v>956.76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2870.2799999999997</v>
          </cell>
        </row>
        <row r="245">
          <cell r="B245" t="str">
            <v>4.1.4  -  Transportes    (Transp. Qd. 1.3.)</v>
          </cell>
          <cell r="G245">
            <v>1492.56</v>
          </cell>
          <cell r="H245">
            <v>1492.56</v>
          </cell>
          <cell r="I245">
            <v>1492.56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4477.68</v>
          </cell>
        </row>
        <row r="246">
          <cell r="B246" t="str">
            <v>4.1.5  -  Diversas    (Transp. Qd. 1.3.)</v>
          </cell>
          <cell r="G246">
            <v>1741</v>
          </cell>
          <cell r="H246">
            <v>1741</v>
          </cell>
          <cell r="I246">
            <v>1741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5223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1037.8076133340453</v>
          </cell>
          <cell r="H248">
            <v>1037.8076133340453</v>
          </cell>
          <cell r="I248">
            <v>1037.8076133340453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3113.4228400021357</v>
          </cell>
        </row>
        <row r="249">
          <cell r="B249" t="str">
            <v xml:space="preserve">4.1.8  -  Garantias  (transp. Qd 1.3.)  </v>
          </cell>
          <cell r="G249">
            <v>659.13414069947919</v>
          </cell>
          <cell r="H249">
            <v>661.63332090062318</v>
          </cell>
          <cell r="I249">
            <v>664.20747650780152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1984.9749381079037</v>
          </cell>
        </row>
        <row r="250">
          <cell r="B250" t="str">
            <v xml:space="preserve">4.1.9  -  Parc.Variável da Concessão   </v>
          </cell>
          <cell r="G250">
            <v>4733.2958355000001</v>
          </cell>
          <cell r="H250">
            <v>4875.2947105650001</v>
          </cell>
          <cell r="I250">
            <v>5021.5535518819506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14630.14409794695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106018.9206014415</v>
          </cell>
          <cell r="H252">
            <v>110198.28829190461</v>
          </cell>
          <cell r="I252">
            <v>114503.0370130816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330720.24590642774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106018.9206014415</v>
          </cell>
          <cell r="H255">
            <v>110198.28829190461</v>
          </cell>
          <cell r="I255">
            <v>114503.0370130816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330720.24590642774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106018.9206014415</v>
          </cell>
          <cell r="H257">
            <v>110198.28829190461</v>
          </cell>
          <cell r="I257">
            <v>114503.0370130816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330720.24590642774</v>
          </cell>
        </row>
        <row r="258">
          <cell r="B258" t="str">
            <v>10- CONTRIBUIÇÃO SOCIAL (Legislação vigente)</v>
          </cell>
          <cell r="G258">
            <v>8481.5136481153204</v>
          </cell>
          <cell r="H258">
            <v>8815.8630633523699</v>
          </cell>
          <cell r="I258">
            <v>9160.2429610465279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26457.619672514214</v>
          </cell>
        </row>
        <row r="259">
          <cell r="B259" t="str">
            <v>11- RESULTADO ANTES IMPOSTO DE RENDA    (9 - 10)</v>
          </cell>
          <cell r="G259">
            <v>97537.406953326179</v>
          </cell>
          <cell r="H259">
            <v>101382.42522855224</v>
          </cell>
          <cell r="I259">
            <v>105342.79405203507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304262.62623391353</v>
          </cell>
        </row>
        <row r="260">
          <cell r="B260" t="str">
            <v>12- IMPOSTO DE RENDA (Legislação vigente)</v>
          </cell>
          <cell r="G260">
            <v>26480.730150360374</v>
          </cell>
          <cell r="H260">
            <v>27525.572072976152</v>
          </cell>
          <cell r="I260">
            <v>28601.7592532704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82608.061476606934</v>
          </cell>
        </row>
        <row r="261">
          <cell r="B261" t="str">
            <v>13- RESULTADO DE EXERCÍCIO    (11 - 12)</v>
          </cell>
          <cell r="G261">
            <v>71056.676802965812</v>
          </cell>
          <cell r="H261">
            <v>73856.853155576086</v>
          </cell>
          <cell r="I261">
            <v>76741.034798764667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221654.56475730659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44876.126350046019</v>
          </cell>
          <cell r="H267">
            <v>83286.405845327768</v>
          </cell>
          <cell r="I267">
            <v>92170.777694183853</v>
          </cell>
          <cell r="J267">
            <v>93091.474111435353</v>
          </cell>
          <cell r="K267">
            <v>94898.17915951302</v>
          </cell>
          <cell r="L267">
            <v>98305.283682905327</v>
          </cell>
          <cell r="M267">
            <v>105744.85842768283</v>
          </cell>
          <cell r="N267">
            <v>111959.09863747933</v>
          </cell>
          <cell r="O267">
            <v>117686.64469588712</v>
          </cell>
          <cell r="P267">
            <v>123859.38727973677</v>
          </cell>
          <cell r="Q267">
            <v>127330.15296782771</v>
          </cell>
          <cell r="R267">
            <v>131315.63884174329</v>
          </cell>
          <cell r="S267">
            <v>138034.07216737888</v>
          </cell>
          <cell r="T267">
            <v>144975.64613405798</v>
          </cell>
          <cell r="U267">
            <v>153371.76356683884</v>
          </cell>
          <cell r="V267">
            <v>161710.26964387586</v>
          </cell>
          <cell r="W267">
            <v>170128.85141206314</v>
          </cell>
          <cell r="X267">
            <v>178642.7646347688</v>
          </cell>
          <cell r="Y267">
            <v>185717.1531974645</v>
          </cell>
          <cell r="Z267">
            <v>193857.07704520179</v>
          </cell>
          <cell r="AA267">
            <v>2550961.6254954189</v>
          </cell>
        </row>
        <row r="268">
          <cell r="B268" t="str">
            <v>1.1.  RECEITAS     (1.1.1.+ ... + 1.1.4)</v>
          </cell>
          <cell r="G268">
            <v>44876.126350046019</v>
          </cell>
          <cell r="H268">
            <v>83286.405845327768</v>
          </cell>
          <cell r="I268">
            <v>92170.777694183853</v>
          </cell>
          <cell r="J268">
            <v>93091.474111435353</v>
          </cell>
          <cell r="K268">
            <v>94898.17915951302</v>
          </cell>
          <cell r="L268">
            <v>98305.283682905327</v>
          </cell>
          <cell r="M268">
            <v>105744.85842768283</v>
          </cell>
          <cell r="N268">
            <v>111959.09863747933</v>
          </cell>
          <cell r="O268">
            <v>117686.64469588712</v>
          </cell>
          <cell r="P268">
            <v>123859.38727973677</v>
          </cell>
          <cell r="Q268">
            <v>127330.15296782771</v>
          </cell>
          <cell r="R268">
            <v>131315.63884174329</v>
          </cell>
          <cell r="S268">
            <v>138034.07216737888</v>
          </cell>
          <cell r="T268">
            <v>144975.64613405798</v>
          </cell>
          <cell r="U268">
            <v>153371.76356683884</v>
          </cell>
          <cell r="V268">
            <v>161710.26964387586</v>
          </cell>
          <cell r="W268">
            <v>170128.85141206314</v>
          </cell>
          <cell r="X268">
            <v>178642.7646347688</v>
          </cell>
          <cell r="Y268">
            <v>185717.1531974645</v>
          </cell>
          <cell r="Z268">
            <v>193857.07704520179</v>
          </cell>
          <cell r="AA268">
            <v>2550961.6254954189</v>
          </cell>
        </row>
        <row r="269">
          <cell r="B269" t="str">
            <v>1.1.1   Receitas de Pedágio</v>
          </cell>
          <cell r="G269">
            <v>44652.711049999998</v>
          </cell>
          <cell r="H269">
            <v>82701.048649999997</v>
          </cell>
          <cell r="I269">
            <v>88017.844600000011</v>
          </cell>
          <cell r="J269">
            <v>91048.122325000018</v>
          </cell>
          <cell r="K269">
            <v>94077.015697499999</v>
          </cell>
          <cell r="L269">
            <v>95780.177321704687</v>
          </cell>
          <cell r="M269">
            <v>101917.52809100341</v>
          </cell>
          <cell r="N269">
            <v>106882.63132972551</v>
          </cell>
          <cell r="O269">
            <v>109977.59503186807</v>
          </cell>
          <cell r="P269">
            <v>113076.8080217596</v>
          </cell>
          <cell r="Q269">
            <v>116172.75961287991</v>
          </cell>
          <cell r="R269">
            <v>119272.16465316506</v>
          </cell>
          <cell r="S269">
            <v>122362.72950805182</v>
          </cell>
          <cell r="T269">
            <v>125469.70165472479</v>
          </cell>
          <cell r="U269">
            <v>128563.47201529586</v>
          </cell>
          <cell r="V269">
            <v>131661.94898768651</v>
          </cell>
          <cell r="W269">
            <v>134764.84314125564</v>
          </cell>
          <cell r="X269">
            <v>137862.4284971201</v>
          </cell>
          <cell r="Y269">
            <v>140957.33865662542</v>
          </cell>
          <cell r="Z269">
            <v>144057.48863723694</v>
          </cell>
          <cell r="AA269">
            <v>2229276.3574826038</v>
          </cell>
        </row>
        <row r="270">
          <cell r="B270" t="str">
            <v>1.1.2   Outras Receitas Operacionais</v>
          </cell>
          <cell r="G270">
            <v>223.41530004602367</v>
          </cell>
          <cell r="H270">
            <v>430.35000044412857</v>
          </cell>
          <cell r="I270">
            <v>455.51715012011624</v>
          </cell>
          <cell r="J270">
            <v>471.62585016916347</v>
          </cell>
          <cell r="K270">
            <v>490.66609996247593</v>
          </cell>
          <cell r="L270">
            <v>517.03724999999997</v>
          </cell>
          <cell r="M270">
            <v>532.75565064899286</v>
          </cell>
          <cell r="N270">
            <v>548.52805000000001</v>
          </cell>
          <cell r="O270">
            <v>565.26514991865963</v>
          </cell>
          <cell r="P270">
            <v>581.01885014437198</v>
          </cell>
          <cell r="Q270">
            <v>595.77955117313115</v>
          </cell>
          <cell r="R270">
            <v>612.48694997641076</v>
          </cell>
          <cell r="S270">
            <v>628.24145043161604</v>
          </cell>
          <cell r="T270">
            <v>643.95765018162285</v>
          </cell>
          <cell r="U270">
            <v>659.72725020812402</v>
          </cell>
          <cell r="V270">
            <v>676.46745015663453</v>
          </cell>
          <cell r="W270">
            <v>691.198500010271</v>
          </cell>
          <cell r="X270">
            <v>706.93820001204915</v>
          </cell>
          <cell r="Y270">
            <v>722.67744999999991</v>
          </cell>
          <cell r="Z270">
            <v>739.42230000000006</v>
          </cell>
          <cell r="AA270">
            <v>11493.076103603789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155.00719488363831</v>
          </cell>
          <cell r="I272">
            <v>3697.4159440637254</v>
          </cell>
          <cell r="J272">
            <v>1571.7259362661778</v>
          </cell>
          <cell r="K272">
            <v>330.49736205055183</v>
          </cell>
          <cell r="L272">
            <v>2008.0691112006443</v>
          </cell>
          <cell r="M272">
            <v>3294.5746860304371</v>
          </cell>
          <cell r="N272">
            <v>4527.939257753831</v>
          </cell>
          <cell r="O272">
            <v>7143.7845141003918</v>
          </cell>
          <cell r="P272">
            <v>10201.560407832787</v>
          </cell>
          <cell r="Q272">
            <v>10561.613803774664</v>
          </cell>
          <cell r="R272">
            <v>11430.987238601821</v>
          </cell>
          <cell r="S272">
            <v>15043.101208895438</v>
          </cell>
          <cell r="T272">
            <v>18861.986829151585</v>
          </cell>
          <cell r="U272">
            <v>24148.564301334871</v>
          </cell>
          <cell r="V272">
            <v>29371.853206032705</v>
          </cell>
          <cell r="W272">
            <v>34672.809770797234</v>
          </cell>
          <cell r="X272">
            <v>40073.397937636648</v>
          </cell>
          <cell r="Y272">
            <v>44037.137090839096</v>
          </cell>
          <cell r="Z272">
            <v>49060.166107964833</v>
          </cell>
          <cell r="AA272">
            <v>310192.19190921111</v>
          </cell>
        </row>
        <row r="273">
          <cell r="B273" t="str">
            <v>2.  DESEMBOLSOS     (2.1.+ ... + 2.4)</v>
          </cell>
          <cell r="G273">
            <v>72001.633828788166</v>
          </cell>
          <cell r="H273">
            <v>109064.74947993986</v>
          </cell>
          <cell r="I273">
            <v>104452.65341445389</v>
          </cell>
          <cell r="J273">
            <v>98268.437895175608</v>
          </cell>
          <cell r="K273">
            <v>100756.62342604122</v>
          </cell>
          <cell r="L273">
            <v>81066.177843518672</v>
          </cell>
          <cell r="M273">
            <v>89737.584439486833</v>
          </cell>
          <cell r="N273">
            <v>94117.562079634517</v>
          </cell>
          <cell r="O273">
            <v>102396.55821879323</v>
          </cell>
          <cell r="P273">
            <v>118244.92148526334</v>
          </cell>
          <cell r="Q273">
            <v>98875.588797758508</v>
          </cell>
          <cell r="R273">
            <v>102393.45578447019</v>
          </cell>
          <cell r="S273">
            <v>75782.612195725742</v>
          </cell>
          <cell r="T273">
            <v>77981.321043130534</v>
          </cell>
          <cell r="U273">
            <v>86632.456528627648</v>
          </cell>
          <cell r="V273">
            <v>85479.74281596097</v>
          </cell>
          <cell r="W273">
            <v>89119.708869576774</v>
          </cell>
          <cell r="X273">
            <v>107042.87076153858</v>
          </cell>
          <cell r="Y273">
            <v>107367.02489627787</v>
          </cell>
          <cell r="Z273">
            <v>108723.11035884824</v>
          </cell>
          <cell r="AA273">
            <v>1909504.7941630101</v>
          </cell>
        </row>
        <row r="274">
          <cell r="B274" t="str">
            <v>2.1.  OPERACIONAIS     (2.1.1.+ ... + 2.1.8)</v>
          </cell>
          <cell r="G274">
            <v>36480.49192594648</v>
          </cell>
          <cell r="H274">
            <v>38111.583930577268</v>
          </cell>
          <cell r="I274">
            <v>40177.98135082503</v>
          </cell>
          <cell r="J274">
            <v>40897.671625498209</v>
          </cell>
          <cell r="K274">
            <v>41898.362147141059</v>
          </cell>
          <cell r="L274">
            <v>43058.934100609324</v>
          </cell>
          <cell r="M274">
            <v>45381.407175230037</v>
          </cell>
          <cell r="N274">
            <v>45630.117516237784</v>
          </cell>
          <cell r="O274">
            <v>46051.345687705289</v>
          </cell>
          <cell r="P274">
            <v>46360.275941534972</v>
          </cell>
          <cell r="Q274">
            <v>46643.792767141967</v>
          </cell>
          <cell r="R274">
            <v>46948.668948969782</v>
          </cell>
          <cell r="S274">
            <v>47275.835494597239</v>
          </cell>
          <cell r="T274">
            <v>47613.205803277699</v>
          </cell>
          <cell r="U274">
            <v>48015.744449331032</v>
          </cell>
          <cell r="V274">
            <v>48478.86269095094</v>
          </cell>
          <cell r="W274">
            <v>48944.613345686652</v>
          </cell>
          <cell r="X274">
            <v>49276.141655535437</v>
          </cell>
          <cell r="Y274">
            <v>49692.785912655359</v>
          </cell>
          <cell r="Z274">
            <v>50149.080980905142</v>
          </cell>
          <cell r="AA274">
            <v>907086.90345035656</v>
          </cell>
        </row>
        <row r="275">
          <cell r="B275" t="str">
            <v xml:space="preserve">2.1.1.  Pessoal / Administradores   </v>
          </cell>
          <cell r="G275">
            <v>13860.079999999998</v>
          </cell>
          <cell r="H275">
            <v>18033.05</v>
          </cell>
          <cell r="I275">
            <v>18505.14</v>
          </cell>
          <cell r="J275">
            <v>18658.769999999997</v>
          </cell>
          <cell r="K275">
            <v>18674.46</v>
          </cell>
          <cell r="L275">
            <v>18658.71</v>
          </cell>
          <cell r="M275">
            <v>18603.21</v>
          </cell>
          <cell r="N275">
            <v>18603.21</v>
          </cell>
          <cell r="O275">
            <v>18603.21</v>
          </cell>
          <cell r="P275">
            <v>18533.84</v>
          </cell>
          <cell r="Q275">
            <v>18533.84</v>
          </cell>
          <cell r="R275">
            <v>18533.84</v>
          </cell>
          <cell r="S275">
            <v>18464.47</v>
          </cell>
          <cell r="T275">
            <v>18395.09</v>
          </cell>
          <cell r="U275">
            <v>18339.599999999999</v>
          </cell>
          <cell r="V275">
            <v>18339.599999999999</v>
          </cell>
          <cell r="W275">
            <v>18339.599999999999</v>
          </cell>
          <cell r="X275">
            <v>18214.73</v>
          </cell>
          <cell r="Y275">
            <v>18214.73</v>
          </cell>
          <cell r="Z275">
            <v>18214.73</v>
          </cell>
          <cell r="AA275">
            <v>364323.90999999986</v>
          </cell>
        </row>
        <row r="276">
          <cell r="B276" t="str">
            <v xml:space="preserve">2.1.2.  Conservação de Rotina  </v>
          </cell>
          <cell r="G276">
            <v>12695.07</v>
          </cell>
          <cell r="H276">
            <v>7548</v>
          </cell>
          <cell r="I276">
            <v>7856.04</v>
          </cell>
          <cell r="J276">
            <v>8367.57</v>
          </cell>
          <cell r="K276">
            <v>9119.33</v>
          </cell>
          <cell r="L276">
            <v>9186.85</v>
          </cell>
          <cell r="M276">
            <v>9212.3000000000011</v>
          </cell>
          <cell r="N276">
            <v>9219.2999999999993</v>
          </cell>
          <cell r="O276">
            <v>9274.65</v>
          </cell>
          <cell r="P276">
            <v>9274.65</v>
          </cell>
          <cell r="Q276">
            <v>9274.65</v>
          </cell>
          <cell r="R276">
            <v>9274.65</v>
          </cell>
          <cell r="S276">
            <v>9274.65</v>
          </cell>
          <cell r="T276">
            <v>9274.65</v>
          </cell>
          <cell r="U276">
            <v>9274.65</v>
          </cell>
          <cell r="V276">
            <v>9274.65</v>
          </cell>
          <cell r="W276">
            <v>9274.65</v>
          </cell>
          <cell r="X276">
            <v>9274.65</v>
          </cell>
          <cell r="Y276">
            <v>9274.65</v>
          </cell>
          <cell r="Z276">
            <v>9274.65</v>
          </cell>
          <cell r="AA276">
            <v>184500.25999999995</v>
          </cell>
        </row>
        <row r="277">
          <cell r="B277" t="str">
            <v xml:space="preserve">2.1.3.  Consumo   </v>
          </cell>
          <cell r="G277">
            <v>1504.99</v>
          </cell>
          <cell r="H277">
            <v>981.02999999999986</v>
          </cell>
          <cell r="I277">
            <v>1026.74</v>
          </cell>
          <cell r="J277">
            <v>1019.6</v>
          </cell>
          <cell r="K277">
            <v>998.18000000000006</v>
          </cell>
          <cell r="L277">
            <v>1002.46</v>
          </cell>
          <cell r="M277">
            <v>996.75</v>
          </cell>
          <cell r="N277">
            <v>996.75</v>
          </cell>
          <cell r="O277">
            <v>996.75</v>
          </cell>
          <cell r="P277">
            <v>989.6099999999999</v>
          </cell>
          <cell r="Q277">
            <v>989.6099999999999</v>
          </cell>
          <cell r="R277">
            <v>989.6099999999999</v>
          </cell>
          <cell r="S277">
            <v>982.47</v>
          </cell>
          <cell r="T277">
            <v>975.03</v>
          </cell>
          <cell r="U277">
            <v>969.6099999999999</v>
          </cell>
          <cell r="V277">
            <v>969.6099999999999</v>
          </cell>
          <cell r="W277">
            <v>969.6099999999999</v>
          </cell>
          <cell r="X277">
            <v>956.76</v>
          </cell>
          <cell r="Y277">
            <v>956.76</v>
          </cell>
          <cell r="Z277">
            <v>956.76</v>
          </cell>
          <cell r="AA277">
            <v>20228.689999999999</v>
          </cell>
        </row>
        <row r="278">
          <cell r="B278" t="str">
            <v>2.1.4.  Transportes</v>
          </cell>
          <cell r="G278">
            <v>900.4</v>
          </cell>
          <cell r="H278">
            <v>1434.83</v>
          </cell>
          <cell r="I278">
            <v>1492.56</v>
          </cell>
          <cell r="J278">
            <v>1492.56</v>
          </cell>
          <cell r="K278">
            <v>1492.56</v>
          </cell>
          <cell r="L278">
            <v>1492.56</v>
          </cell>
          <cell r="M278">
            <v>1492.56</v>
          </cell>
          <cell r="N278">
            <v>1492.56</v>
          </cell>
          <cell r="O278">
            <v>1492.56</v>
          </cell>
          <cell r="P278">
            <v>1492.56</v>
          </cell>
          <cell r="Q278">
            <v>1492.56</v>
          </cell>
          <cell r="R278">
            <v>1492.56</v>
          </cell>
          <cell r="S278">
            <v>1492.56</v>
          </cell>
          <cell r="T278">
            <v>1492.56</v>
          </cell>
          <cell r="U278">
            <v>1492.56</v>
          </cell>
          <cell r="V278">
            <v>1492.56</v>
          </cell>
          <cell r="W278">
            <v>1492.56</v>
          </cell>
          <cell r="X278">
            <v>1492.56</v>
          </cell>
          <cell r="Y278">
            <v>1492.56</v>
          </cell>
          <cell r="Z278">
            <v>1492.56</v>
          </cell>
          <cell r="AA278">
            <v>29201.310000000009</v>
          </cell>
        </row>
        <row r="279">
          <cell r="B279" t="str">
            <v>2.1.5.  Diversas</v>
          </cell>
          <cell r="G279">
            <v>1741</v>
          </cell>
          <cell r="H279">
            <v>1741</v>
          </cell>
          <cell r="I279">
            <v>1741</v>
          </cell>
          <cell r="J279">
            <v>1741</v>
          </cell>
          <cell r="K279">
            <v>1741</v>
          </cell>
          <cell r="L279">
            <v>1741</v>
          </cell>
          <cell r="M279">
            <v>1741</v>
          </cell>
          <cell r="N279">
            <v>1741</v>
          </cell>
          <cell r="O279">
            <v>1741</v>
          </cell>
          <cell r="P279">
            <v>1741</v>
          </cell>
          <cell r="Q279">
            <v>1741</v>
          </cell>
          <cell r="R279">
            <v>1741</v>
          </cell>
          <cell r="S279">
            <v>1741</v>
          </cell>
          <cell r="T279">
            <v>1741</v>
          </cell>
          <cell r="U279">
            <v>1741</v>
          </cell>
          <cell r="V279">
            <v>1741</v>
          </cell>
          <cell r="W279">
            <v>1741</v>
          </cell>
          <cell r="X279">
            <v>1741</v>
          </cell>
          <cell r="Y279">
            <v>1741</v>
          </cell>
          <cell r="Z279">
            <v>1741</v>
          </cell>
          <cell r="AA279">
            <v>34820</v>
          </cell>
        </row>
        <row r="280">
          <cell r="B280" t="str">
            <v>2.1.6.  Tributos s/ Faturamento</v>
          </cell>
          <cell r="G280">
            <v>2068.2884213188067</v>
          </cell>
          <cell r="H280">
            <v>4768.1247784786565</v>
          </cell>
          <cell r="I280">
            <v>6050.860862755465</v>
          </cell>
          <cell r="J280">
            <v>6176.1185899577085</v>
          </cell>
          <cell r="K280">
            <v>6501.0397641296022</v>
          </cell>
          <cell r="L280">
            <v>7643.3200701269307</v>
          </cell>
          <cell r="M280">
            <v>10053.697844747634</v>
          </cell>
          <cell r="N280">
            <v>10560.355056903738</v>
          </cell>
          <cell r="O280">
            <v>10957.380828371246</v>
          </cell>
          <cell r="P280">
            <v>11371.533082200935</v>
          </cell>
          <cell r="Q280">
            <v>11684.761907807926</v>
          </cell>
          <cell r="R280">
            <v>12018.35008963574</v>
          </cell>
          <cell r="S280">
            <v>12450.738635263191</v>
          </cell>
          <cell r="T280">
            <v>12892.640943943661</v>
          </cell>
          <cell r="U280">
            <v>13385.801589996987</v>
          </cell>
          <cell r="V280">
            <v>13877.631831616896</v>
          </cell>
          <cell r="W280">
            <v>14372.094486352606</v>
          </cell>
          <cell r="X280">
            <v>14870.054796201397</v>
          </cell>
          <cell r="Y280">
            <v>15315.411053321317</v>
          </cell>
          <cell r="Z280">
            <v>15800.4181215711</v>
          </cell>
          <cell r="AA280">
            <v>212818.62275470159</v>
          </cell>
        </row>
        <row r="281">
          <cell r="B281" t="str">
            <v>2.1.7.  Seguros</v>
          </cell>
          <cell r="G281">
            <v>1108.6094471276722</v>
          </cell>
          <cell r="H281">
            <v>1135.2353945986172</v>
          </cell>
          <cell r="I281">
            <v>1161.8613420695624</v>
          </cell>
          <cell r="J281">
            <v>1188.4872895405076</v>
          </cell>
          <cell r="K281">
            <v>1215.1132370114528</v>
          </cell>
          <cell r="L281">
            <v>1241.7391844823981</v>
          </cell>
          <cell r="M281">
            <v>1241.7391844823981</v>
          </cell>
          <cell r="N281">
            <v>1037.8076133340453</v>
          </cell>
          <cell r="O281">
            <v>1037.8076133340453</v>
          </cell>
          <cell r="P281">
            <v>1037.8076133340453</v>
          </cell>
          <cell r="Q281">
            <v>1037.8076133340453</v>
          </cell>
          <cell r="R281">
            <v>1037.8076133340453</v>
          </cell>
          <cell r="S281">
            <v>1037.8076133340453</v>
          </cell>
          <cell r="T281">
            <v>1037.8076133340453</v>
          </cell>
          <cell r="U281">
            <v>1037.8076133340453</v>
          </cell>
          <cell r="V281">
            <v>1037.8076133340453</v>
          </cell>
          <cell r="W281">
            <v>1037.8076133340453</v>
          </cell>
          <cell r="X281">
            <v>1037.8076133340453</v>
          </cell>
          <cell r="Y281">
            <v>1037.8076133340453</v>
          </cell>
          <cell r="Z281">
            <v>1037.8076133340453</v>
          </cell>
          <cell r="AA281">
            <v>21784.284052655192</v>
          </cell>
        </row>
        <row r="282">
          <cell r="B282" t="str">
            <v xml:space="preserve">2.1.8.  Garantias </v>
          </cell>
          <cell r="G282">
            <v>2602.0540575</v>
          </cell>
          <cell r="H282">
            <v>2470.3137575000001</v>
          </cell>
          <cell r="I282">
            <v>2343.7791459999999</v>
          </cell>
          <cell r="J282">
            <v>2253.5657460000002</v>
          </cell>
          <cell r="K282">
            <v>2156.6791460000004</v>
          </cell>
          <cell r="L282">
            <v>2092.2948459999998</v>
          </cell>
          <cell r="M282">
            <v>2040.1501460000002</v>
          </cell>
          <cell r="N282">
            <v>1979.1348460000002</v>
          </cell>
          <cell r="O282">
            <v>1947.9872460000001</v>
          </cell>
          <cell r="P282">
            <v>1919.2752459999999</v>
          </cell>
          <cell r="Q282">
            <v>1889.5632459999999</v>
          </cell>
          <cell r="R282">
            <v>1860.8512459999999</v>
          </cell>
          <cell r="S282">
            <v>1832.139246</v>
          </cell>
          <cell r="T282">
            <v>1804.427246</v>
          </cell>
          <cell r="U282">
            <v>1774.715246</v>
          </cell>
          <cell r="V282">
            <v>1746.003246</v>
          </cell>
          <cell r="W282">
            <v>1717.291246</v>
          </cell>
          <cell r="X282">
            <v>1688.579246</v>
          </cell>
          <cell r="Y282">
            <v>1659.867246</v>
          </cell>
          <cell r="Z282">
            <v>1631.155246</v>
          </cell>
          <cell r="AA282">
            <v>39409.826643</v>
          </cell>
        </row>
        <row r="283">
          <cell r="B283" t="str">
            <v>2.2.  INVESTIMENTOS / IMOBILIZADO     (2.2.1.+ ... + 2.2.7)</v>
          </cell>
          <cell r="G283">
            <v>23241.86</v>
          </cell>
          <cell r="H283">
            <v>52268.719999999994</v>
          </cell>
          <cell r="I283">
            <v>43875.619999999995</v>
          </cell>
          <cell r="J283">
            <v>38373.089999999997</v>
          </cell>
          <cell r="K283">
            <v>40735.42</v>
          </cell>
          <cell r="L283">
            <v>19775.599999999999</v>
          </cell>
          <cell r="M283">
            <v>24936.399999999998</v>
          </cell>
          <cell r="N283">
            <v>27799.289999999997</v>
          </cell>
          <cell r="O283">
            <v>34458.879999999997</v>
          </cell>
          <cell r="P283">
            <v>49283.41</v>
          </cell>
          <cell r="Q283">
            <v>29631.149999999998</v>
          </cell>
          <cell r="R283">
            <v>31747</v>
          </cell>
          <cell r="S283">
            <v>2195.5800000000004</v>
          </cell>
          <cell r="T283">
            <v>1434.1299999999999</v>
          </cell>
          <cell r="U283">
            <v>6355.68</v>
          </cell>
          <cell r="V283">
            <v>1839.6299999999999</v>
          </cell>
          <cell r="W283">
            <v>2273.1800000000007</v>
          </cell>
          <cell r="X283">
            <v>19080.43</v>
          </cell>
          <cell r="Y283">
            <v>19958.82</v>
          </cell>
          <cell r="Z283">
            <v>25971.27</v>
          </cell>
          <cell r="AA283">
            <v>495235.16</v>
          </cell>
        </row>
        <row r="284">
          <cell r="B284" t="str">
            <v xml:space="preserve">2.2.1.  Ampliação Principal </v>
          </cell>
          <cell r="G284">
            <v>2807.22</v>
          </cell>
          <cell r="H284">
            <v>3763.21</v>
          </cell>
          <cell r="I284">
            <v>10309.209999999999</v>
          </cell>
          <cell r="J284">
            <v>6884.38</v>
          </cell>
          <cell r="K284">
            <v>4257.08</v>
          </cell>
          <cell r="L284">
            <v>3577.08</v>
          </cell>
          <cell r="M284">
            <v>3662.8599999999992</v>
          </cell>
          <cell r="N284">
            <v>10448.369999999999</v>
          </cell>
          <cell r="O284">
            <v>15704.349999999997</v>
          </cell>
          <cell r="P284">
            <v>15696.050000000001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77109.81</v>
          </cell>
        </row>
        <row r="285">
          <cell r="B285" t="str">
            <v>2.2.2.  Demais Obras de Ampliação/Melhoramentos</v>
          </cell>
          <cell r="G285">
            <v>10101.64</v>
          </cell>
          <cell r="H285">
            <v>18698.739999999994</v>
          </cell>
          <cell r="I285">
            <v>17203.8</v>
          </cell>
          <cell r="J285">
            <v>16500.919999999998</v>
          </cell>
          <cell r="K285">
            <v>5498.6399999999994</v>
          </cell>
          <cell r="L285">
            <v>8399.9799999999977</v>
          </cell>
          <cell r="M285">
            <v>14776.71</v>
          </cell>
          <cell r="N285">
            <v>14330.779999999999</v>
          </cell>
          <cell r="O285">
            <v>16720.28</v>
          </cell>
          <cell r="P285">
            <v>5385.16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1505.54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129122.18999999999</v>
          </cell>
        </row>
        <row r="286">
          <cell r="B286" t="str">
            <v xml:space="preserve">2.2.3.  Equipamentos, Veiculos e Sist. Controle </v>
          </cell>
          <cell r="G286">
            <v>7183</v>
          </cell>
          <cell r="H286">
            <v>7376</v>
          </cell>
          <cell r="I286">
            <v>609.29999999999995</v>
          </cell>
          <cell r="J286">
            <v>1354.3999999999996</v>
          </cell>
          <cell r="K286">
            <v>15259.49</v>
          </cell>
          <cell r="L286">
            <v>3253.4</v>
          </cell>
          <cell r="M286">
            <v>4451.66</v>
          </cell>
          <cell r="N286">
            <v>1274.3</v>
          </cell>
          <cell r="O286">
            <v>1088.4000000000001</v>
          </cell>
          <cell r="P286">
            <v>836.79999999999927</v>
          </cell>
          <cell r="Q286">
            <v>5888.23</v>
          </cell>
          <cell r="R286">
            <v>739.3</v>
          </cell>
          <cell r="S286">
            <v>1315.9</v>
          </cell>
          <cell r="T286">
            <v>609.29999999999995</v>
          </cell>
          <cell r="U286">
            <v>4001.44</v>
          </cell>
          <cell r="V286">
            <v>930.8</v>
          </cell>
          <cell r="W286">
            <v>1088.4000000000001</v>
          </cell>
          <cell r="X286">
            <v>609.29999999999995</v>
          </cell>
          <cell r="Y286">
            <v>836.8</v>
          </cell>
          <cell r="Z286">
            <v>609.29999999999995</v>
          </cell>
          <cell r="AA286">
            <v>59315.520000000019</v>
          </cell>
        </row>
        <row r="287">
          <cell r="B287" t="str">
            <v>2.2.4.  Desapropriações</v>
          </cell>
          <cell r="G287">
            <v>0</v>
          </cell>
          <cell r="H287">
            <v>0</v>
          </cell>
          <cell r="I287">
            <v>0</v>
          </cell>
          <cell r="J287">
            <v>1398</v>
          </cell>
          <cell r="K287">
            <v>1398</v>
          </cell>
          <cell r="L287">
            <v>1398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4194</v>
          </cell>
        </row>
        <row r="288">
          <cell r="B288" t="str">
            <v xml:space="preserve">2.2.5.  Conservação Especial </v>
          </cell>
          <cell r="G288">
            <v>3149.9999999999991</v>
          </cell>
          <cell r="H288">
            <v>22430.77</v>
          </cell>
          <cell r="I288">
            <v>15753.310000000001</v>
          </cell>
          <cell r="J288">
            <v>12235.39</v>
          </cell>
          <cell r="K288">
            <v>14322.21</v>
          </cell>
          <cell r="L288">
            <v>3147.1400000000003</v>
          </cell>
          <cell r="M288">
            <v>2045.1699999999998</v>
          </cell>
          <cell r="N288">
            <v>1745.8400000000001</v>
          </cell>
          <cell r="O288">
            <v>945.85000000000036</v>
          </cell>
          <cell r="P288">
            <v>27365.4</v>
          </cell>
          <cell r="Q288">
            <v>23742.92</v>
          </cell>
          <cell r="R288">
            <v>31007.7</v>
          </cell>
          <cell r="S288">
            <v>879.68000000000029</v>
          </cell>
          <cell r="T288">
            <v>824.82999999999993</v>
          </cell>
          <cell r="U288">
            <v>848.70000000000073</v>
          </cell>
          <cell r="V288">
            <v>908.82999999999993</v>
          </cell>
          <cell r="W288">
            <v>1184.7800000000007</v>
          </cell>
          <cell r="X288">
            <v>18471.13</v>
          </cell>
          <cell r="Y288">
            <v>19122.02</v>
          </cell>
          <cell r="Z288">
            <v>25361.97</v>
          </cell>
          <cell r="AA288">
            <v>225493.63999999996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12170.28379050138</v>
          </cell>
          <cell r="H291">
            <v>8397.941959513324</v>
          </cell>
          <cell r="I291">
            <v>8558.2008525036035</v>
          </cell>
          <cell r="J291">
            <v>8649.5924452550753</v>
          </cell>
          <cell r="K291">
            <v>8741.030453923875</v>
          </cell>
          <cell r="L291">
            <v>8616.0100531222379</v>
          </cell>
          <cell r="M291">
            <v>8977.508512249573</v>
          </cell>
          <cell r="N291">
            <v>9126.9347813917648</v>
          </cell>
          <cell r="O291">
            <v>9220.2858054536009</v>
          </cell>
          <cell r="P291">
            <v>9313.7348061571192</v>
          </cell>
          <cell r="Q291">
            <v>9407.0561749215922</v>
          </cell>
          <cell r="R291">
            <v>9500.5395480942443</v>
          </cell>
          <cell r="S291">
            <v>9593.7291287545031</v>
          </cell>
          <cell r="T291">
            <v>9687.4097791471922</v>
          </cell>
          <cell r="U291">
            <v>9780.6959779651188</v>
          </cell>
          <cell r="V291">
            <v>9874.1524931352942</v>
          </cell>
          <cell r="W291">
            <v>9967.6812492379759</v>
          </cell>
          <cell r="X291">
            <v>10061.081000913964</v>
          </cell>
          <cell r="Y291">
            <v>10154.400483198762</v>
          </cell>
          <cell r="Z291">
            <v>10247.907328117108</v>
          </cell>
          <cell r="AA291">
            <v>190046.17662355732</v>
          </cell>
        </row>
        <row r="292">
          <cell r="B292" t="str">
            <v>2.3.1.  Valor Variável da Concessão</v>
          </cell>
          <cell r="G292">
            <v>1346.2837905013805</v>
          </cell>
          <cell r="H292">
            <v>2493.941959513324</v>
          </cell>
          <cell r="I292">
            <v>2654.2008525036031</v>
          </cell>
          <cell r="J292">
            <v>2745.5924452550753</v>
          </cell>
          <cell r="K292">
            <v>2837.0304539238741</v>
          </cell>
          <cell r="L292">
            <v>2888.9164371511401</v>
          </cell>
          <cell r="M292">
            <v>3073.508512249572</v>
          </cell>
          <cell r="N292">
            <v>3222.9347813917652</v>
          </cell>
          <cell r="O292">
            <v>3316.2858054536018</v>
          </cell>
          <cell r="P292">
            <v>3409.7348061571192</v>
          </cell>
          <cell r="Q292">
            <v>3503.0561749215913</v>
          </cell>
          <cell r="R292">
            <v>3596.5395480942439</v>
          </cell>
          <cell r="S292">
            <v>3689.7291287545027</v>
          </cell>
          <cell r="T292">
            <v>3783.4097791471927</v>
          </cell>
          <cell r="U292">
            <v>3876.6959779651188</v>
          </cell>
          <cell r="V292">
            <v>3970.1524931352938</v>
          </cell>
          <cell r="W292">
            <v>4063.6812492379768</v>
          </cell>
          <cell r="X292">
            <v>4157.081000913965</v>
          </cell>
          <cell r="Y292">
            <v>4250.4004831987622</v>
          </cell>
          <cell r="Z292">
            <v>4343.9073281171077</v>
          </cell>
          <cell r="AA292">
            <v>67223.083007586218</v>
          </cell>
        </row>
        <row r="293">
          <cell r="B293" t="str">
            <v xml:space="preserve">2.3.2.  Valor Fixo da Concessão </v>
          </cell>
          <cell r="G293">
            <v>10824</v>
          </cell>
          <cell r="H293">
            <v>5904</v>
          </cell>
          <cell r="I293">
            <v>5904</v>
          </cell>
          <cell r="J293">
            <v>5904</v>
          </cell>
          <cell r="K293">
            <v>5904</v>
          </cell>
          <cell r="L293">
            <v>5727.0936159710982</v>
          </cell>
          <cell r="M293">
            <v>5904</v>
          </cell>
          <cell r="N293">
            <v>5904</v>
          </cell>
          <cell r="O293">
            <v>5904</v>
          </cell>
          <cell r="P293">
            <v>5904</v>
          </cell>
          <cell r="Q293">
            <v>5904</v>
          </cell>
          <cell r="R293">
            <v>5904</v>
          </cell>
          <cell r="S293">
            <v>5904</v>
          </cell>
          <cell r="T293">
            <v>5904</v>
          </cell>
          <cell r="U293">
            <v>5904</v>
          </cell>
          <cell r="V293">
            <v>5904</v>
          </cell>
          <cell r="W293">
            <v>5904</v>
          </cell>
          <cell r="X293">
            <v>5904</v>
          </cell>
          <cell r="Y293">
            <v>5904</v>
          </cell>
          <cell r="Z293">
            <v>5904</v>
          </cell>
          <cell r="AA293">
            <v>122823.0936159711</v>
          </cell>
        </row>
        <row r="294">
          <cell r="B294" t="str">
            <v>2.4.  DESEMBOLSOS  SOBRE O LUCRO     (2.4.1. + 2.4.2)</v>
          </cell>
          <cell r="G294">
            <v>108.99811234029431</v>
          </cell>
          <cell r="H294">
            <v>10286.503589849261</v>
          </cell>
          <cell r="I294">
            <v>11840.851211125262</v>
          </cell>
          <cell r="J294">
            <v>10348.083824422307</v>
          </cell>
          <cell r="K294">
            <v>9381.8108249762918</v>
          </cell>
          <cell r="L294">
            <v>9615.6336897871097</v>
          </cell>
          <cell r="M294">
            <v>10442.268752007232</v>
          </cell>
          <cell r="N294">
            <v>11561.219782004955</v>
          </cell>
          <cell r="O294">
            <v>12666.04672563434</v>
          </cell>
          <cell r="P294">
            <v>13287.50073757125</v>
          </cell>
          <cell r="Q294">
            <v>13193.589855694938</v>
          </cell>
          <cell r="R294">
            <v>14197.247287406179</v>
          </cell>
          <cell r="S294">
            <v>16717.467572374004</v>
          </cell>
          <cell r="T294">
            <v>19246.575460705641</v>
          </cell>
          <cell r="U294">
            <v>22480.336101331501</v>
          </cell>
          <cell r="V294">
            <v>25287.097631874742</v>
          </cell>
          <cell r="W294">
            <v>27934.234274652154</v>
          </cell>
          <cell r="X294">
            <v>28625.218105089185</v>
          </cell>
          <cell r="Y294">
            <v>27561.018500423754</v>
          </cell>
          <cell r="Z294">
            <v>22354.852049825975</v>
          </cell>
          <cell r="AA294">
            <v>317136.55408909637</v>
          </cell>
        </row>
        <row r="295">
          <cell r="B295" t="str">
            <v xml:space="preserve">2.4.1.  Contribuição Social  </v>
          </cell>
          <cell r="G295">
            <v>26.302572688556211</v>
          </cell>
          <cell r="H295">
            <v>2443.7887490543667</v>
          </cell>
          <cell r="I295">
            <v>2932.842717848549</v>
          </cell>
          <cell r="J295">
            <v>2516.4445634963167</v>
          </cell>
          <cell r="K295">
            <v>2280.6208060548583</v>
          </cell>
          <cell r="L295">
            <v>2336.6384702514206</v>
          </cell>
          <cell r="M295">
            <v>2537.2772732138747</v>
          </cell>
          <cell r="N295">
            <v>2808.7502501830195</v>
          </cell>
          <cell r="O295">
            <v>3076.6476910628703</v>
          </cell>
          <cell r="P295">
            <v>3226.6365424415139</v>
          </cell>
          <cell r="Q295">
            <v>3203.9914801684704</v>
          </cell>
          <cell r="R295">
            <v>3447.0599484621043</v>
          </cell>
          <cell r="S295">
            <v>4058.567896333092</v>
          </cell>
          <cell r="T295">
            <v>4671.9273844134877</v>
          </cell>
          <cell r="U295">
            <v>5455.4754185046058</v>
          </cell>
          <cell r="V295">
            <v>6136.2054865150903</v>
          </cell>
          <cell r="W295">
            <v>6777.7840665823396</v>
          </cell>
          <cell r="X295">
            <v>6944.9922679004076</v>
          </cell>
          <cell r="Y295">
            <v>6687.3681213148511</v>
          </cell>
          <cell r="Z295">
            <v>5424.9035272305409</v>
          </cell>
          <cell r="AA295">
            <v>76994.225233720324</v>
          </cell>
        </row>
        <row r="296">
          <cell r="B296" t="str">
            <v xml:space="preserve">2.4.2.  Imposto de Renda  </v>
          </cell>
          <cell r="G296">
            <v>82.695539651738102</v>
          </cell>
          <cell r="H296">
            <v>7842.7148407948944</v>
          </cell>
          <cell r="I296">
            <v>8908.0084932767131</v>
          </cell>
          <cell r="J296">
            <v>7831.6392609259901</v>
          </cell>
          <cell r="K296">
            <v>7101.190018921433</v>
          </cell>
          <cell r="L296">
            <v>7278.9952195356891</v>
          </cell>
          <cell r="M296">
            <v>7904.9914787933585</v>
          </cell>
          <cell r="N296">
            <v>8752.4695318219347</v>
          </cell>
          <cell r="O296">
            <v>9589.3990345714701</v>
          </cell>
          <cell r="P296">
            <v>10060.864195129736</v>
          </cell>
          <cell r="Q296">
            <v>9989.5983755264679</v>
          </cell>
          <cell r="R296">
            <v>10750.187338944075</v>
          </cell>
          <cell r="S296">
            <v>12658.899676040912</v>
          </cell>
          <cell r="T296">
            <v>14574.648076292153</v>
          </cell>
          <cell r="U296">
            <v>17024.860682826897</v>
          </cell>
          <cell r="V296">
            <v>19150.892145359652</v>
          </cell>
          <cell r="W296">
            <v>21156.450208069815</v>
          </cell>
          <cell r="X296">
            <v>21680.225837188776</v>
          </cell>
          <cell r="Y296">
            <v>20873.650379108902</v>
          </cell>
          <cell r="Z296">
            <v>16929.948522595434</v>
          </cell>
          <cell r="AA296">
            <v>240142.32885537602</v>
          </cell>
        </row>
        <row r="297">
          <cell r="B297" t="str">
            <v>3.  SALDO DO CAIXA     (1 - 2)</v>
          </cell>
          <cell r="G297">
            <v>-27125.507478742147</v>
          </cell>
          <cell r="H297">
            <v>-25778.343634612087</v>
          </cell>
          <cell r="I297">
            <v>-12281.875720270036</v>
          </cell>
          <cell r="J297">
            <v>-5176.9637837402552</v>
          </cell>
          <cell r="K297">
            <v>-5858.4442665281967</v>
          </cell>
          <cell r="L297">
            <v>17239.105839386655</v>
          </cell>
          <cell r="M297">
            <v>16007.273988196001</v>
          </cell>
          <cell r="N297">
            <v>17841.536557844811</v>
          </cell>
          <cell r="O297">
            <v>15290.086477093893</v>
          </cell>
          <cell r="P297">
            <v>5614.4657944734208</v>
          </cell>
          <cell r="Q297">
            <v>28454.564170069207</v>
          </cell>
          <cell r="R297">
            <v>28922.183057273098</v>
          </cell>
          <cell r="S297">
            <v>62251.459971653137</v>
          </cell>
          <cell r="T297">
            <v>66994.32509092745</v>
          </cell>
          <cell r="U297">
            <v>66739.307038211191</v>
          </cell>
          <cell r="V297">
            <v>76230.526827914888</v>
          </cell>
          <cell r="W297">
            <v>81009.14254248637</v>
          </cell>
          <cell r="X297">
            <v>71599.893873230219</v>
          </cell>
          <cell r="Y297">
            <v>78350.128301186633</v>
          </cell>
          <cell r="Z297">
            <v>85133.966686353553</v>
          </cell>
          <cell r="AA297">
            <v>641456.83133240882</v>
          </cell>
        </row>
        <row r="298">
          <cell r="B298" t="str">
            <v xml:space="preserve">4. T.I.R. (Taxa Interna de Retorno) Anual do Projeto     </v>
          </cell>
          <cell r="G298">
            <v>0.20714511843103009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157776.52785000001</v>
          </cell>
          <cell r="H303">
            <v>162509.82368550001</v>
          </cell>
          <cell r="I303">
            <v>167385.11839606502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487671.46993156511</v>
          </cell>
        </row>
        <row r="304">
          <cell r="B304" t="str">
            <v>1.1.  RECEITAS     (1.1.1.+ ... + 1.1.4)</v>
          </cell>
          <cell r="G304">
            <v>157776.52785000001</v>
          </cell>
          <cell r="H304">
            <v>162509.82368550001</v>
          </cell>
          <cell r="I304">
            <v>167385.11839606502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487671.46993156511</v>
          </cell>
        </row>
        <row r="305">
          <cell r="B305" t="str">
            <v>1.1.1   Receitas de Pedágio</v>
          </cell>
          <cell r="G305">
            <v>156991.57</v>
          </cell>
          <cell r="H305">
            <v>161701.31710000001</v>
          </cell>
          <cell r="I305">
            <v>166552.35661300001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485245.24371300009</v>
          </cell>
        </row>
        <row r="306">
          <cell r="B306" t="str">
            <v>1.1.2   Outras Receitas Operacionais</v>
          </cell>
          <cell r="G306">
            <v>784.95785000000001</v>
          </cell>
          <cell r="H306">
            <v>808.50658550000014</v>
          </cell>
          <cell r="I306">
            <v>832.76178306500003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2426.2262185650002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86719.851047034215</v>
          </cell>
          <cell r="H309">
            <v>88652.970529923943</v>
          </cell>
          <cell r="I309">
            <v>90644.083597300341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266016.90517425851</v>
          </cell>
        </row>
        <row r="310">
          <cell r="B310" t="str">
            <v>2.1.  OPERACIONAIS     (2.1.1.+ ... + 2.1.8)</v>
          </cell>
          <cell r="G310">
            <v>47024.311413058516</v>
          </cell>
          <cell r="H310">
            <v>47436.240683030417</v>
          </cell>
          <cell r="I310">
            <v>47860.527831101463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142321.07992719044</v>
          </cell>
        </row>
        <row r="311">
          <cell r="B311" t="str">
            <v xml:space="preserve">2.1.1.  Pessoal / Administradores   </v>
          </cell>
          <cell r="G311">
            <v>18214.73</v>
          </cell>
          <cell r="H311">
            <v>18214.73</v>
          </cell>
          <cell r="I311">
            <v>18214.73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54644.19</v>
          </cell>
        </row>
        <row r="312">
          <cell r="B312" t="str">
            <v xml:space="preserve">2.1.2.  Conservação de Rotina  </v>
          </cell>
          <cell r="G312">
            <v>9274.65</v>
          </cell>
          <cell r="H312">
            <v>9274.65</v>
          </cell>
          <cell r="I312">
            <v>9274.65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27823.949999999997</v>
          </cell>
        </row>
        <row r="313">
          <cell r="B313" t="str">
            <v xml:space="preserve">2.1.3.  Consumo   </v>
          </cell>
          <cell r="G313">
            <v>956.76</v>
          </cell>
          <cell r="H313">
            <v>956.76</v>
          </cell>
          <cell r="I313">
            <v>956.76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2870.2799999999997</v>
          </cell>
        </row>
        <row r="314">
          <cell r="B314" t="str">
            <v>2.1.4.  Transportes</v>
          </cell>
          <cell r="G314">
            <v>1492.56</v>
          </cell>
          <cell r="H314">
            <v>1492.56</v>
          </cell>
          <cell r="I314">
            <v>1492.56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4477.68</v>
          </cell>
        </row>
        <row r="315">
          <cell r="B315" t="str">
            <v>2.1.5.  Diversas</v>
          </cell>
          <cell r="G315">
            <v>1741</v>
          </cell>
          <cell r="H315">
            <v>1741</v>
          </cell>
          <cell r="I315">
            <v>1741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5223</v>
          </cell>
        </row>
        <row r="316">
          <cell r="B316" t="str">
            <v>2.1.6.  Tributos s/ Faturamento</v>
          </cell>
          <cell r="G316">
            <v>13647.669659024999</v>
          </cell>
          <cell r="H316">
            <v>14057.09974879575</v>
          </cell>
          <cell r="I316">
            <v>14478.812741259626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42183.582149080379</v>
          </cell>
        </row>
        <row r="317">
          <cell r="B317" t="str">
            <v>2.1.7.  Seguros</v>
          </cell>
          <cell r="G317">
            <v>1037.8076133340453</v>
          </cell>
          <cell r="H317">
            <v>1037.8076133340453</v>
          </cell>
          <cell r="I317">
            <v>1037.8076133340453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3113.4228400021357</v>
          </cell>
        </row>
        <row r="318">
          <cell r="B318" t="str">
            <v xml:space="preserve">2.1.8.  Garantias </v>
          </cell>
          <cell r="G318">
            <v>659.13414069947919</v>
          </cell>
          <cell r="H318">
            <v>661.63332090062318</v>
          </cell>
          <cell r="I318">
            <v>664.20747650780152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1984.9749381079037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4733.2958355000001</v>
          </cell>
          <cell r="H327">
            <v>4875.2947105650001</v>
          </cell>
          <cell r="I327">
            <v>5021.5535518819506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14630.14409794695</v>
          </cell>
        </row>
        <row r="328">
          <cell r="B328" t="str">
            <v>2.3.1.  Valor Variável da Concessão</v>
          </cell>
          <cell r="G328">
            <v>4733.2958355000001</v>
          </cell>
          <cell r="H328">
            <v>4875.2947105650001</v>
          </cell>
          <cell r="I328">
            <v>5021.5535518819506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14630.14409794695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34962.243798475698</v>
          </cell>
          <cell r="H330">
            <v>36341.435136328524</v>
          </cell>
          <cell r="I330">
            <v>37762.002214316926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109065.68114912114</v>
          </cell>
        </row>
        <row r="331">
          <cell r="B331" t="str">
            <v xml:space="preserve">2.4.1.  Contribuição Social  </v>
          </cell>
          <cell r="G331">
            <v>8481.5136481153204</v>
          </cell>
          <cell r="H331">
            <v>8815.8630633523699</v>
          </cell>
          <cell r="I331">
            <v>9160.2429610465279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26457.619672514214</v>
          </cell>
        </row>
        <row r="332">
          <cell r="B332" t="str">
            <v xml:space="preserve">2.4.2.  Imposto de Renda  </v>
          </cell>
          <cell r="G332">
            <v>26480.730150360374</v>
          </cell>
          <cell r="H332">
            <v>27525.572072976152</v>
          </cell>
          <cell r="I332">
            <v>28601.7592532704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82608.061476606934</v>
          </cell>
        </row>
        <row r="333">
          <cell r="B333" t="str">
            <v>3.  SALDO DO CAIXA     (1 - 2)</v>
          </cell>
          <cell r="G333">
            <v>71056.676802965798</v>
          </cell>
          <cell r="H333">
            <v>73856.853155576071</v>
          </cell>
          <cell r="I333">
            <v>76741.034798764682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221654.56475730659</v>
          </cell>
        </row>
        <row r="334">
          <cell r="B334" t="str">
            <v xml:space="preserve">4. T.I.R. (Taxa Interna de Retorno) Anual do Projeto     </v>
          </cell>
          <cell r="G334">
            <v>0.2144305147714714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Equipamentos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  <sheetName val="Comparativo de Mercado "/>
      <sheetName val="Capa Simulador"/>
      <sheetName val="FLUXO + DRE  Original 20 anos"/>
      <sheetName val="Fatores 20 anos"/>
      <sheetName val="Prorrogação Fluxo 25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VIAOESTE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25733.44526868036</v>
          </cell>
          <cell r="H67">
            <v>126225.66413471791</v>
          </cell>
          <cell r="I67">
            <v>0.20939254423031073</v>
          </cell>
        </row>
        <row r="68">
          <cell r="B68" t="str">
            <v>FATOR 2</v>
          </cell>
          <cell r="C68" t="str">
            <v>3ª Adequação - Investimentos</v>
          </cell>
          <cell r="G68">
            <v>1778.4553827698655</v>
          </cell>
          <cell r="H68">
            <v>8723.5389385388025</v>
          </cell>
          <cell r="I68">
            <v>0.19430100682593032</v>
          </cell>
        </row>
        <row r="69">
          <cell r="B69" t="str">
            <v>FATOR 3</v>
          </cell>
          <cell r="C69" t="str">
            <v>DIFERENÇA DE RECEITA DA SP-270</v>
          </cell>
          <cell r="G69">
            <v>-2965.2502231429698</v>
          </cell>
          <cell r="H69">
            <v>-14544.911294772615</v>
          </cell>
          <cell r="I69">
            <v>0.19164958126844359</v>
          </cell>
        </row>
        <row r="70">
          <cell r="B70" t="str">
            <v>FATOR 4</v>
          </cell>
          <cell r="C70" t="str">
            <v>DIFERENÇA DE RECEITA DA SP-075 X SP-270</v>
          </cell>
          <cell r="G70">
            <v>-1208.6874455252214</v>
          </cell>
          <cell r="H70">
            <v>-5928.7582346543904</v>
          </cell>
          <cell r="I70">
            <v>0.19260923388099299</v>
          </cell>
        </row>
        <row r="71">
          <cell r="B71" t="str">
            <v>FATOR 5</v>
          </cell>
          <cell r="C71" t="str">
            <v>Alteração de ISS-QN</v>
          </cell>
          <cell r="G71">
            <v>-9731.3297676935636</v>
          </cell>
          <cell r="H71">
            <v>-47733.350510048556</v>
          </cell>
          <cell r="I71">
            <v>0.18785617026087006</v>
          </cell>
        </row>
        <row r="72">
          <cell r="B72" t="str">
            <v>FATOR 6</v>
          </cell>
          <cell r="C72" t="str">
            <v>Majoração da COFINS</v>
          </cell>
          <cell r="G72">
            <v>-4562.4934014118271</v>
          </cell>
          <cell r="H72">
            <v>-22379.582434086136</v>
          </cell>
          <cell r="I72">
            <v>0.19076783767096686</v>
          </cell>
        </row>
        <row r="73">
          <cell r="B73" t="str">
            <v>FATOR 7</v>
          </cell>
          <cell r="C73">
            <v>0</v>
          </cell>
          <cell r="G73">
            <v>5.5798919494794395E-8</v>
          </cell>
          <cell r="H73">
            <v>2.7370045470756614E-7</v>
          </cell>
          <cell r="I73">
            <v>0.19327037557252341</v>
          </cell>
        </row>
        <row r="74">
          <cell r="B74" t="str">
            <v>FATOR 7</v>
          </cell>
          <cell r="C74" t="str">
            <v>DIFERENÇA PELO NÃO INÍCIO DA OPERAÇÃO DAS MARGINAIS - SP 280</v>
          </cell>
          <cell r="G74">
            <v>-19567.903452309554</v>
          </cell>
          <cell r="H74">
            <v>-95982.935172616155</v>
          </cell>
          <cell r="I74">
            <v>0.18293804140810907</v>
          </cell>
        </row>
        <row r="75">
          <cell r="B75" t="str">
            <v>FATOR 8</v>
          </cell>
          <cell r="C75" t="str">
            <v>4ª Adequação - Investimentos</v>
          </cell>
          <cell r="G75">
            <v>26590.71447300016</v>
          </cell>
          <cell r="H75">
            <v>130430.6733562856</v>
          </cell>
          <cell r="I75">
            <v>0.20829608837028563</v>
          </cell>
        </row>
        <row r="76">
          <cell r="B76" t="str">
            <v>FATOR 9</v>
          </cell>
          <cell r="C76" t="str">
            <v>REGIME TARIFÁRIO ESPECIAL DAS MARGINAIS DA SP-280</v>
          </cell>
          <cell r="G76">
            <v>-16534.230355471744</v>
          </cell>
          <cell r="H76">
            <v>-81102.401399626498</v>
          </cell>
          <cell r="I76">
            <v>0.18390646773845529</v>
          </cell>
        </row>
        <row r="77">
          <cell r="B77" t="str">
            <v>FATOR 10</v>
          </cell>
          <cell r="C77" t="str">
            <v>DIFERENÇA DE RECEITA DA SP-075 X SP-270 - 2</v>
          </cell>
          <cell r="G77">
            <v>-633.74691018944065</v>
          </cell>
          <cell r="H77">
            <v>-3108.6053109782379</v>
          </cell>
          <cell r="I77">
            <v>0.19292347618797812</v>
          </cell>
        </row>
        <row r="78">
          <cell r="B78" t="str">
            <v>FATOR 11</v>
          </cell>
          <cell r="C78" t="str">
            <v>DIFERENÇA DE RECEITA PELA POSTERGAÇÃO DA DUPLICAÇÃO</v>
          </cell>
          <cell r="G78">
            <v>-5701.1889491448674</v>
          </cell>
          <cell r="H78">
            <v>-27965.021937392106</v>
          </cell>
          <cell r="I78">
            <v>0.19012072224241236</v>
          </cell>
        </row>
        <row r="79">
          <cell r="B79" t="str">
            <v>FATOR 12</v>
          </cell>
          <cell r="C79" t="str">
            <v>DIFERENÇA DE IGPM 2003 - RECEITA REAL</v>
          </cell>
          <cell r="G79">
            <v>-688.00404272528317</v>
          </cell>
          <cell r="H79">
            <v>-3374.7431140153412</v>
          </cell>
          <cell r="I79">
            <v>0.19289373267658125</v>
          </cell>
        </row>
        <row r="80">
          <cell r="B80" t="str">
            <v>FATOR 14</v>
          </cell>
          <cell r="C80">
            <v>0</v>
          </cell>
          <cell r="G80">
            <v>5.5798919494794395E-8</v>
          </cell>
          <cell r="H80">
            <v>2.7370045470756614E-7</v>
          </cell>
          <cell r="I80">
            <v>0.19327037557252341</v>
          </cell>
        </row>
        <row r="81">
          <cell r="B81" t="str">
            <v>FATOR 13</v>
          </cell>
          <cell r="C81" t="str">
            <v>5ª Adequação - Investimentos</v>
          </cell>
          <cell r="G81">
            <v>-2176.5888463964843</v>
          </cell>
          <cell r="H81">
            <v>-10676.431772584985</v>
          </cell>
          <cell r="I81">
            <v>0.19208059764202703</v>
          </cell>
        </row>
        <row r="82">
          <cell r="B82" t="str">
            <v>TOTAL GERAL</v>
          </cell>
          <cell r="G82">
            <v>-9666.8082694489713</v>
          </cell>
          <cell r="H82">
            <v>-47416.864750685309</v>
          </cell>
          <cell r="I82">
            <v>0.18645436637078908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25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0.19327037557252341</v>
          </cell>
        </row>
        <row r="98">
          <cell r="B98" t="str">
            <v>TIR Resultante dos Desequilibrio no Contrato Original (ao ano)</v>
          </cell>
          <cell r="J98">
            <v>0.18645436637078908</v>
          </cell>
        </row>
        <row r="100">
          <cell r="B100" t="str">
            <v>Diferença entre a TIR Original x TIR Desequilibrios</v>
          </cell>
          <cell r="J100">
            <v>-6.8160092017343354E-3</v>
          </cell>
        </row>
        <row r="102">
          <cell r="B102" t="str">
            <v>TIR Resultante das Alternativas Utilizadas para o Reequilibrio (ao ano)</v>
          </cell>
          <cell r="J102">
            <v>0.19360997399325544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5.5798919494794395E-8</v>
          </cell>
          <cell r="G136">
            <v>0.19327037557252341</v>
          </cell>
          <cell r="H136">
            <v>-146068.54176000002</v>
          </cell>
          <cell r="I136">
            <v>-163024.19148499999</v>
          </cell>
          <cell r="J136">
            <v>-95881.515604999979</v>
          </cell>
          <cell r="K136">
            <v>39032.087509999998</v>
          </cell>
          <cell r="L136">
            <v>106526.57626999999</v>
          </cell>
          <cell r="M136">
            <v>106644.66430999996</v>
          </cell>
          <cell r="N136">
            <v>109145.42567499998</v>
          </cell>
          <cell r="O136">
            <v>104084.74404999999</v>
          </cell>
          <cell r="P136">
            <v>100262.04817999998</v>
          </cell>
          <cell r="Q136">
            <v>123874.85308500002</v>
          </cell>
          <cell r="R136">
            <v>101005.17119000001</v>
          </cell>
          <cell r="S136">
            <v>136260.60897500001</v>
          </cell>
          <cell r="T136">
            <v>119240.515145</v>
          </cell>
          <cell r="U136">
            <v>131747.38472</v>
          </cell>
          <cell r="V136">
            <v>121928.21519000002</v>
          </cell>
          <cell r="W136">
            <v>146150.786555</v>
          </cell>
          <cell r="X136">
            <v>152240.71505</v>
          </cell>
          <cell r="Y136">
            <v>147233.66691</v>
          </cell>
          <cell r="Z136">
            <v>147030.22589999999</v>
          </cell>
          <cell r="AA136">
            <v>155787.40448999999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72706.0625</v>
          </cell>
          <cell r="I139">
            <v>36766.289130000005</v>
          </cell>
          <cell r="J139">
            <v>-72807.668019999997</v>
          </cell>
          <cell r="K139">
            <v>-35306.57321000001</v>
          </cell>
          <cell r="L139">
            <v>-15478.82735</v>
          </cell>
          <cell r="M139">
            <v>4733.0540700000001</v>
          </cell>
          <cell r="N139">
            <v>8654.1</v>
          </cell>
          <cell r="O139">
            <v>7082.4160000000002</v>
          </cell>
          <cell r="P139">
            <v>1303.58214</v>
          </cell>
          <cell r="Q139">
            <v>-550.23214000000007</v>
          </cell>
          <cell r="R139">
            <v>3342.2550699999993</v>
          </cell>
          <cell r="S139">
            <v>-1860.079</v>
          </cell>
          <cell r="T139">
            <v>-3990.4539299999997</v>
          </cell>
          <cell r="U139">
            <v>-210.99</v>
          </cell>
          <cell r="V139">
            <v>242.26499999999999</v>
          </cell>
          <cell r="W139">
            <v>-4132.1959299999999</v>
          </cell>
          <cell r="X139">
            <v>-225.64999999999998</v>
          </cell>
          <cell r="Y139">
            <v>-220.08399999999995</v>
          </cell>
          <cell r="Z139">
            <v>1199.1624999999999</v>
          </cell>
          <cell r="AA139">
            <v>-1069.9375</v>
          </cell>
        </row>
        <row r="140">
          <cell r="B140" t="str">
            <v>Somatoria com Projeto Original</v>
          </cell>
          <cell r="F140">
            <v>25733.44526868036</v>
          </cell>
          <cell r="G140">
            <v>0.20939254423031073</v>
          </cell>
          <cell r="H140">
            <v>-73362.479260000022</v>
          </cell>
          <cell r="I140">
            <v>-126257.90235499998</v>
          </cell>
          <cell r="J140">
            <v>-168689.18362499998</v>
          </cell>
          <cell r="K140">
            <v>3725.514299999988</v>
          </cell>
          <cell r="L140">
            <v>91047.748919999984</v>
          </cell>
          <cell r="M140">
            <v>111377.71837999996</v>
          </cell>
          <cell r="N140">
            <v>117799.52567499998</v>
          </cell>
          <cell r="O140">
            <v>111167.16004999999</v>
          </cell>
          <cell r="P140">
            <v>101565.63031999998</v>
          </cell>
          <cell r="Q140">
            <v>123324.62094500003</v>
          </cell>
          <cell r="R140">
            <v>104347.42626000001</v>
          </cell>
          <cell r="S140">
            <v>134400.52997500001</v>
          </cell>
          <cell r="T140">
            <v>115250.06121499999</v>
          </cell>
          <cell r="U140">
            <v>131536.39472000001</v>
          </cell>
          <cell r="V140">
            <v>122170.48019000002</v>
          </cell>
          <cell r="W140">
            <v>142018.59062500001</v>
          </cell>
          <cell r="X140">
            <v>152015.06505</v>
          </cell>
          <cell r="Y140">
            <v>147013.58291</v>
          </cell>
          <cell r="Z140">
            <v>148229.3884</v>
          </cell>
          <cell r="AA140">
            <v>154717.46698999999</v>
          </cell>
        </row>
        <row r="141">
          <cell r="B141" t="str">
            <v>3ª Adequação - Investimentos</v>
          </cell>
        </row>
        <row r="142">
          <cell r="B142" t="str">
            <v>Fluxo de Caixa do Fator</v>
          </cell>
          <cell r="H142">
            <v>-231.29576864375031</v>
          </cell>
          <cell r="I142">
            <v>6080.3526833195565</v>
          </cell>
          <cell r="J142">
            <v>79686.847775654853</v>
          </cell>
          <cell r="K142">
            <v>-15606.036056441877</v>
          </cell>
          <cell r="L142">
            <v>-30741.278609232471</v>
          </cell>
          <cell r="M142">
            <v>-52950.702785041802</v>
          </cell>
          <cell r="N142">
            <v>-33805.394018680745</v>
          </cell>
          <cell r="O142">
            <v>-16188.901003732462</v>
          </cell>
          <cell r="P142">
            <v>10896.143145544609</v>
          </cell>
          <cell r="Q142">
            <v>-12431.627418080854</v>
          </cell>
          <cell r="R142">
            <v>-4020.8364311166497</v>
          </cell>
          <cell r="S142">
            <v>474.44344726845111</v>
          </cell>
          <cell r="T142">
            <v>5122.0182893240344</v>
          </cell>
          <cell r="U142">
            <v>13787.710893231633</v>
          </cell>
          <cell r="V142">
            <v>21918.596014579231</v>
          </cell>
          <cell r="W142">
            <v>1373.8504236792323</v>
          </cell>
          <cell r="X142">
            <v>2483.5654556363729</v>
          </cell>
          <cell r="Y142">
            <v>-3786.8134761664833</v>
          </cell>
          <cell r="Z142">
            <v>2838.2716307297687</v>
          </cell>
          <cell r="AA142">
            <v>11991.674966036016</v>
          </cell>
        </row>
        <row r="143">
          <cell r="B143" t="str">
            <v>Somatoria com Projeto Original</v>
          </cell>
          <cell r="F143">
            <v>1778.4553827698655</v>
          </cell>
          <cell r="G143">
            <v>0.19430100682593032</v>
          </cell>
          <cell r="H143">
            <v>-146299.83752864378</v>
          </cell>
          <cell r="I143">
            <v>-156943.83880168042</v>
          </cell>
          <cell r="J143">
            <v>-16194.667829345126</v>
          </cell>
          <cell r="K143">
            <v>23426.051453558121</v>
          </cell>
          <cell r="L143">
            <v>75785.297660767523</v>
          </cell>
          <cell r="M143">
            <v>53693.961524958162</v>
          </cell>
          <cell r="N143">
            <v>75340.031656319232</v>
          </cell>
          <cell r="O143">
            <v>87895.843046267531</v>
          </cell>
          <cell r="P143">
            <v>111158.1913255446</v>
          </cell>
          <cell r="Q143">
            <v>111443.22566691917</v>
          </cell>
          <cell r="R143">
            <v>96984.334758883357</v>
          </cell>
          <cell r="S143">
            <v>136735.05242226846</v>
          </cell>
          <cell r="T143">
            <v>124362.53343432402</v>
          </cell>
          <cell r="U143">
            <v>145535.09561323165</v>
          </cell>
          <cell r="V143">
            <v>143846.81120457925</v>
          </cell>
          <cell r="W143">
            <v>147524.63697867922</v>
          </cell>
          <cell r="X143">
            <v>154724.28050563636</v>
          </cell>
          <cell r="Y143">
            <v>143446.85343383352</v>
          </cell>
          <cell r="Z143">
            <v>149868.49753072977</v>
          </cell>
          <cell r="AA143">
            <v>167779.07945603601</v>
          </cell>
        </row>
        <row r="144">
          <cell r="B144" t="str">
            <v>DIFERENÇA DE RECEITA DA SP-270</v>
          </cell>
        </row>
        <row r="145">
          <cell r="B145" t="str">
            <v>Fluxo de Caixa do Fator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-3263.1747</v>
          </cell>
          <cell r="M145">
            <v>-3026.3967000000002</v>
          </cell>
          <cell r="N145">
            <v>-1957.1570999999999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</row>
        <row r="146">
          <cell r="B146" t="str">
            <v>Somatoria com Projeto Original</v>
          </cell>
          <cell r="F146">
            <v>-2965.2502231429698</v>
          </cell>
          <cell r="G146">
            <v>0.19164958126844359</v>
          </cell>
          <cell r="H146">
            <v>-146068.54176000002</v>
          </cell>
          <cell r="I146">
            <v>-163024.19148499999</v>
          </cell>
          <cell r="J146">
            <v>-95881.515604999979</v>
          </cell>
          <cell r="K146">
            <v>39032.087509999998</v>
          </cell>
          <cell r="L146">
            <v>103263.40156999999</v>
          </cell>
          <cell r="M146">
            <v>103618.26760999997</v>
          </cell>
          <cell r="N146">
            <v>107188.26857499998</v>
          </cell>
          <cell r="O146">
            <v>104084.74404999999</v>
          </cell>
          <cell r="P146">
            <v>100262.04817999998</v>
          </cell>
          <cell r="Q146">
            <v>123874.85308500002</v>
          </cell>
          <cell r="R146">
            <v>101005.17119000001</v>
          </cell>
          <cell r="S146">
            <v>136260.60897500001</v>
          </cell>
          <cell r="T146">
            <v>119240.515145</v>
          </cell>
          <cell r="U146">
            <v>131747.38472</v>
          </cell>
          <cell r="V146">
            <v>121928.21519000002</v>
          </cell>
          <cell r="W146">
            <v>146150.786555</v>
          </cell>
          <cell r="X146">
            <v>152240.71505</v>
          </cell>
          <cell r="Y146">
            <v>147233.66691</v>
          </cell>
          <cell r="Z146">
            <v>147030.22589999999</v>
          </cell>
          <cell r="AA146">
            <v>155787.40448999999</v>
          </cell>
        </row>
        <row r="147">
          <cell r="B147" t="str">
            <v>DIFERENÇA DE RECEITA DA SP-075 X SP-270</v>
          </cell>
        </row>
        <row r="148">
          <cell r="B148" t="str">
            <v>Fluxo de Caixa do Fator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-2924.2083000000002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</row>
        <row r="149">
          <cell r="B149" t="str">
            <v>Somatoria com Projeto Original</v>
          </cell>
          <cell r="F149">
            <v>-1208.6874455252214</v>
          </cell>
          <cell r="G149">
            <v>0.19260923388099299</v>
          </cell>
          <cell r="H149">
            <v>-146068.54176000002</v>
          </cell>
          <cell r="I149">
            <v>-163024.19148499999</v>
          </cell>
          <cell r="J149">
            <v>-95881.515604999979</v>
          </cell>
          <cell r="K149">
            <v>39032.087509999998</v>
          </cell>
          <cell r="L149">
            <v>103602.36796999999</v>
          </cell>
          <cell r="M149">
            <v>106644.66430999996</v>
          </cell>
          <cell r="N149">
            <v>109145.42567499998</v>
          </cell>
          <cell r="O149">
            <v>104084.74404999999</v>
          </cell>
          <cell r="P149">
            <v>100262.04817999998</v>
          </cell>
          <cell r="Q149">
            <v>123874.85308500002</v>
          </cell>
          <cell r="R149">
            <v>101005.17119000001</v>
          </cell>
          <cell r="S149">
            <v>136260.60897500001</v>
          </cell>
          <cell r="T149">
            <v>119240.515145</v>
          </cell>
          <cell r="U149">
            <v>131747.38472</v>
          </cell>
          <cell r="V149">
            <v>121928.21519000002</v>
          </cell>
          <cell r="W149">
            <v>146150.786555</v>
          </cell>
          <cell r="X149">
            <v>152240.71505</v>
          </cell>
          <cell r="Y149">
            <v>147233.66691</v>
          </cell>
          <cell r="Z149">
            <v>147030.22589999999</v>
          </cell>
          <cell r="AA149">
            <v>155787.40448999999</v>
          </cell>
        </row>
        <row r="150">
          <cell r="B150" t="str">
            <v>Alteração de ISS-QN</v>
          </cell>
        </row>
        <row r="151">
          <cell r="B151" t="str">
            <v>Fluxo de Caixa do Fator</v>
          </cell>
          <cell r="H151">
            <v>996.31679999999994</v>
          </cell>
          <cell r="I151">
            <v>1107.8671100000001</v>
          </cell>
          <cell r="J151">
            <v>-201.56212999999997</v>
          </cell>
          <cell r="K151">
            <v>-4179.3863000000001</v>
          </cell>
          <cell r="L151">
            <v>-1386.1228000000001</v>
          </cell>
          <cell r="M151">
            <v>-670.15409999999997</v>
          </cell>
          <cell r="N151">
            <v>-4691.1523999999999</v>
          </cell>
          <cell r="O151">
            <v>-4846.1435000000001</v>
          </cell>
          <cell r="P151">
            <v>-4939.9903999999997</v>
          </cell>
          <cell r="Q151">
            <v>-5035.7467999999999</v>
          </cell>
          <cell r="R151">
            <v>-5118.6391999999996</v>
          </cell>
          <cell r="S151">
            <v>-5202.8179999999993</v>
          </cell>
          <cell r="T151">
            <v>-5288.4640999999992</v>
          </cell>
          <cell r="U151">
            <v>-5375.4971000000005</v>
          </cell>
          <cell r="V151">
            <v>-5463.9571999999998</v>
          </cell>
          <cell r="W151">
            <v>-5553.8444</v>
          </cell>
          <cell r="X151">
            <v>-5645.219000000001</v>
          </cell>
          <cell r="Y151">
            <v>-5738.1412999999993</v>
          </cell>
          <cell r="Z151">
            <v>-5832.5509999999995</v>
          </cell>
          <cell r="AA151">
            <v>-5928.5686999999998</v>
          </cell>
        </row>
        <row r="152">
          <cell r="B152" t="str">
            <v>Somatoria com Projeto Original</v>
          </cell>
          <cell r="F152">
            <v>-9731.3297676935636</v>
          </cell>
          <cell r="G152">
            <v>0.18785617026087006</v>
          </cell>
          <cell r="H152">
            <v>-145072.22496000002</v>
          </cell>
          <cell r="I152">
            <v>-161916.324375</v>
          </cell>
          <cell r="J152">
            <v>-96083.077734999984</v>
          </cell>
          <cell r="K152">
            <v>34852.701209999999</v>
          </cell>
          <cell r="L152">
            <v>105140.45346999999</v>
          </cell>
          <cell r="M152">
            <v>105974.51020999996</v>
          </cell>
          <cell r="N152">
            <v>104454.27327499997</v>
          </cell>
          <cell r="O152">
            <v>99238.600549999988</v>
          </cell>
          <cell r="P152">
            <v>95322.057779999988</v>
          </cell>
          <cell r="Q152">
            <v>118839.10628500003</v>
          </cell>
          <cell r="R152">
            <v>95886.531990000003</v>
          </cell>
          <cell r="S152">
            <v>131057.79097500001</v>
          </cell>
          <cell r="T152">
            <v>113952.051045</v>
          </cell>
          <cell r="U152">
            <v>126371.88761999999</v>
          </cell>
          <cell r="V152">
            <v>116464.25799000001</v>
          </cell>
          <cell r="W152">
            <v>140596.942155</v>
          </cell>
          <cell r="X152">
            <v>146595.49604999999</v>
          </cell>
          <cell r="Y152">
            <v>141495.52561000001</v>
          </cell>
          <cell r="Z152">
            <v>141197.67489999998</v>
          </cell>
          <cell r="AA152">
            <v>149858.83578999998</v>
          </cell>
        </row>
        <row r="153">
          <cell r="B153" t="str">
            <v>Majoração da COFINS</v>
          </cell>
        </row>
        <row r="154">
          <cell r="B154" t="str">
            <v>Fluxo de Caixa do Fator</v>
          </cell>
          <cell r="H154">
            <v>-79.242033333333893</v>
          </cell>
          <cell r="I154">
            <v>-603.75040000000001</v>
          </cell>
          <cell r="J154">
            <v>-916.94190000000003</v>
          </cell>
          <cell r="K154">
            <v>-1323.0825</v>
          </cell>
          <cell r="L154">
            <v>-389.28786666666667</v>
          </cell>
          <cell r="M154">
            <v>-150.604833333333</v>
          </cell>
          <cell r="N154">
            <v>-1490.9107999999999</v>
          </cell>
          <cell r="O154">
            <v>-1542.5477000000001</v>
          </cell>
          <cell r="P154">
            <v>-1573.8032000000001</v>
          </cell>
          <cell r="Q154">
            <v>-1605.6952000000001</v>
          </cell>
          <cell r="R154">
            <v>-1633.2992000000002</v>
          </cell>
          <cell r="S154">
            <v>-1661.3319999999999</v>
          </cell>
          <cell r="T154">
            <v>-1689.8539000000001</v>
          </cell>
          <cell r="U154">
            <v>-1718.8380999999999</v>
          </cell>
          <cell r="V154">
            <v>-1748.2980000000002</v>
          </cell>
          <cell r="W154">
            <v>-1778.2336</v>
          </cell>
          <cell r="X154">
            <v>-1808.665</v>
          </cell>
          <cell r="Y154">
            <v>-1839.6123</v>
          </cell>
          <cell r="Z154">
            <v>-1871.0554</v>
          </cell>
          <cell r="AA154">
            <v>-1903.0345</v>
          </cell>
        </row>
        <row r="155">
          <cell r="B155" t="str">
            <v>Somatoria com Projeto Original</v>
          </cell>
          <cell r="F155">
            <v>-4562.4934014118271</v>
          </cell>
          <cell r="G155">
            <v>0.19076783767096686</v>
          </cell>
          <cell r="H155">
            <v>-146147.78379333336</v>
          </cell>
          <cell r="I155">
            <v>-163627.94188499998</v>
          </cell>
          <cell r="J155">
            <v>-96798.457504999984</v>
          </cell>
          <cell r="K155">
            <v>37709.005010000001</v>
          </cell>
          <cell r="L155">
            <v>106137.28840333332</v>
          </cell>
          <cell r="M155">
            <v>106494.05947666663</v>
          </cell>
          <cell r="N155">
            <v>107654.51487499998</v>
          </cell>
          <cell r="O155">
            <v>102542.19635</v>
          </cell>
          <cell r="P155">
            <v>98688.244979999989</v>
          </cell>
          <cell r="Q155">
            <v>122269.15788500002</v>
          </cell>
          <cell r="R155">
            <v>99371.871990000014</v>
          </cell>
          <cell r="S155">
            <v>134599.27697500002</v>
          </cell>
          <cell r="T155">
            <v>117550.661245</v>
          </cell>
          <cell r="U155">
            <v>130028.54662000001</v>
          </cell>
          <cell r="V155">
            <v>120179.91719000002</v>
          </cell>
          <cell r="W155">
            <v>144372.55295499999</v>
          </cell>
          <cell r="X155">
            <v>150432.05004999999</v>
          </cell>
          <cell r="Y155">
            <v>145394.05460999999</v>
          </cell>
          <cell r="Z155">
            <v>145159.17049999998</v>
          </cell>
          <cell r="AA155">
            <v>153884.36998999998</v>
          </cell>
        </row>
        <row r="156">
          <cell r="B156">
            <v>0</v>
          </cell>
        </row>
        <row r="157">
          <cell r="B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>
            <v>0</v>
          </cell>
          <cell r="F158">
            <v>5.5798919494794395E-8</v>
          </cell>
          <cell r="G158">
            <v>0.19327037557252341</v>
          </cell>
          <cell r="H158">
            <v>-146068.54176000002</v>
          </cell>
          <cell r="I158">
            <v>-163024.19148499999</v>
          </cell>
          <cell r="J158">
            <v>-95881.515604999979</v>
          </cell>
          <cell r="K158">
            <v>39032.087509999998</v>
          </cell>
          <cell r="L158">
            <v>106526.57626999999</v>
          </cell>
          <cell r="M158">
            <v>106644.66430999996</v>
          </cell>
          <cell r="N158">
            <v>109145.42567499998</v>
          </cell>
          <cell r="O158">
            <v>104084.74404999999</v>
          </cell>
          <cell r="P158">
            <v>100262.04817999998</v>
          </cell>
          <cell r="Q158">
            <v>123874.85308500002</v>
          </cell>
          <cell r="R158">
            <v>101005.17119000001</v>
          </cell>
          <cell r="S158">
            <v>136260.60897500001</v>
          </cell>
          <cell r="T158">
            <v>119240.515145</v>
          </cell>
          <cell r="U158">
            <v>131747.38472</v>
          </cell>
          <cell r="V158">
            <v>121928.21519000002</v>
          </cell>
          <cell r="W158">
            <v>146150.786555</v>
          </cell>
          <cell r="X158">
            <v>152240.71505</v>
          </cell>
          <cell r="Y158">
            <v>147233.66691</v>
          </cell>
          <cell r="Z158">
            <v>147030.22589999999</v>
          </cell>
          <cell r="AA158">
            <v>155787.40448999999</v>
          </cell>
        </row>
        <row r="159">
          <cell r="B159" t="str">
            <v>DIFERENÇA PELO NÃO INÍCIO DA OPERAÇÃO DAS MARGINAIS - SP 280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-33247.643830000001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</row>
        <row r="161">
          <cell r="B161" t="str">
            <v>Somatoria com Projeto Original</v>
          </cell>
          <cell r="F161">
            <v>-19567.903452309554</v>
          </cell>
          <cell r="G161">
            <v>0.18293804140810907</v>
          </cell>
          <cell r="H161">
            <v>-146068.54176000002</v>
          </cell>
          <cell r="I161">
            <v>-163024.19148499999</v>
          </cell>
          <cell r="J161">
            <v>-129129.15943499998</v>
          </cell>
          <cell r="K161">
            <v>39032.087509999998</v>
          </cell>
          <cell r="L161">
            <v>106526.57626999999</v>
          </cell>
          <cell r="M161">
            <v>106644.66430999996</v>
          </cell>
          <cell r="N161">
            <v>109145.42567499998</v>
          </cell>
          <cell r="O161">
            <v>104084.74404999999</v>
          </cell>
          <cell r="P161">
            <v>100262.04817999998</v>
          </cell>
          <cell r="Q161">
            <v>123874.85308500002</v>
          </cell>
          <cell r="R161">
            <v>101005.17119000001</v>
          </cell>
          <cell r="S161">
            <v>136260.60897500001</v>
          </cell>
          <cell r="T161">
            <v>119240.515145</v>
          </cell>
          <cell r="U161">
            <v>131747.38472</v>
          </cell>
          <cell r="V161">
            <v>121928.21519000002</v>
          </cell>
          <cell r="W161">
            <v>146150.786555</v>
          </cell>
          <cell r="X161">
            <v>152240.71505</v>
          </cell>
          <cell r="Y161">
            <v>147233.66691</v>
          </cell>
          <cell r="Z161">
            <v>147030.22589999999</v>
          </cell>
          <cell r="AA161">
            <v>155787.40448999999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-511.10808647978018</v>
          </cell>
          <cell r="I163">
            <v>-167.77705492051876</v>
          </cell>
          <cell r="J163">
            <v>618.97384530058571</v>
          </cell>
          <cell r="K163">
            <v>2161.2874772078139</v>
          </cell>
          <cell r="L163">
            <v>27667.025176100331</v>
          </cell>
          <cell r="M163">
            <v>31712.880688786256</v>
          </cell>
          <cell r="N163">
            <v>19111.911574356753</v>
          </cell>
          <cell r="O163">
            <v>8427.3983512601189</v>
          </cell>
          <cell r="P163">
            <v>-10824.669053098758</v>
          </cell>
          <cell r="Q163">
            <v>2109.6555196277504</v>
          </cell>
          <cell r="R163">
            <v>17978.916899197615</v>
          </cell>
          <cell r="S163">
            <v>1263.9623038715072</v>
          </cell>
          <cell r="T163">
            <v>-4660.3257340271903</v>
          </cell>
          <cell r="U163">
            <v>-9566.8373873293458</v>
          </cell>
          <cell r="V163">
            <v>-23204.735786401103</v>
          </cell>
          <cell r="W163">
            <v>-33197.511816020931</v>
          </cell>
          <cell r="X163">
            <v>-9470.5231093187831</v>
          </cell>
          <cell r="Y163">
            <v>9107.4668117632591</v>
          </cell>
          <cell r="Z163">
            <v>-901.71930928458914</v>
          </cell>
          <cell r="AA163">
            <v>-6549.9477161736322</v>
          </cell>
        </row>
        <row r="164">
          <cell r="B164" t="str">
            <v>Somatoria com Projeto Original</v>
          </cell>
          <cell r="F164">
            <v>26590.71447300016</v>
          </cell>
          <cell r="G164">
            <v>0.20829608837028563</v>
          </cell>
          <cell r="H164">
            <v>-146579.64984647979</v>
          </cell>
          <cell r="I164">
            <v>-163191.96853992052</v>
          </cell>
          <cell r="J164">
            <v>-95262.541759699394</v>
          </cell>
          <cell r="K164">
            <v>41193.374987207812</v>
          </cell>
          <cell r="L164">
            <v>134193.60144610034</v>
          </cell>
          <cell r="M164">
            <v>138357.54499878621</v>
          </cell>
          <cell r="N164">
            <v>128257.33724935673</v>
          </cell>
          <cell r="O164">
            <v>112512.14240126012</v>
          </cell>
          <cell r="P164">
            <v>89437.379126901229</v>
          </cell>
          <cell r="Q164">
            <v>125984.50860462777</v>
          </cell>
          <cell r="R164">
            <v>118984.08808919763</v>
          </cell>
          <cell r="S164">
            <v>137524.5712788715</v>
          </cell>
          <cell r="T164">
            <v>114580.1894109728</v>
          </cell>
          <cell r="U164">
            <v>122180.54733267066</v>
          </cell>
          <cell r="V164">
            <v>98723.479403598918</v>
          </cell>
          <cell r="W164">
            <v>112953.27473897906</v>
          </cell>
          <cell r="X164">
            <v>142770.19194068122</v>
          </cell>
          <cell r="Y164">
            <v>156341.13372176327</v>
          </cell>
          <cell r="Z164">
            <v>146128.50659071541</v>
          </cell>
          <cell r="AA164">
            <v>149237.45677382636</v>
          </cell>
        </row>
        <row r="165">
          <cell r="B165" t="str">
            <v>REGIME TARIFÁRIO ESPECIAL DAS MARGINAIS DA SP-280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-8178.6143751711525</v>
          </cell>
          <cell r="O166">
            <v>-8798.3715978230102</v>
          </cell>
          <cell r="P166">
            <v>-9383.6817083732221</v>
          </cell>
          <cell r="Q166">
            <v>-9929.9919448196088</v>
          </cell>
          <cell r="R166">
            <v>-10432.449537227483</v>
          </cell>
          <cell r="S166">
            <v>-10745.423023344309</v>
          </cell>
          <cell r="T166">
            <v>-11067.785714044638</v>
          </cell>
          <cell r="U166">
            <v>-11399.819285465977</v>
          </cell>
          <cell r="V166">
            <v>-11741.813864029955</v>
          </cell>
          <cell r="W166">
            <v>-12094.068279950852</v>
          </cell>
          <cell r="X166">
            <v>-12456.890328349382</v>
          </cell>
          <cell r="Y166">
            <v>-12830.597038199863</v>
          </cell>
          <cell r="Z166">
            <v>-13215.514949345858</v>
          </cell>
          <cell r="AA166">
            <v>-13611.980397826233</v>
          </cell>
        </row>
        <row r="167">
          <cell r="B167" t="str">
            <v>Somatoria com Projeto Original</v>
          </cell>
          <cell r="F167">
            <v>-16534.230355471744</v>
          </cell>
          <cell r="G167">
            <v>0.18390646773845529</v>
          </cell>
          <cell r="H167">
            <v>-146068.54176000002</v>
          </cell>
          <cell r="I167">
            <v>-163024.19148499999</v>
          </cell>
          <cell r="J167">
            <v>-95881.515604999979</v>
          </cell>
          <cell r="K167">
            <v>39032.087509999998</v>
          </cell>
          <cell r="L167">
            <v>106526.57626999999</v>
          </cell>
          <cell r="M167">
            <v>106644.66430999996</v>
          </cell>
          <cell r="N167">
            <v>100966.81129982883</v>
          </cell>
          <cell r="O167">
            <v>95286.372452176991</v>
          </cell>
          <cell r="P167">
            <v>90878.366471626767</v>
          </cell>
          <cell r="Q167">
            <v>113944.86114018041</v>
          </cell>
          <cell r="R167">
            <v>90572.721652772525</v>
          </cell>
          <cell r="S167">
            <v>125515.1859516557</v>
          </cell>
          <cell r="T167">
            <v>108172.72943095535</v>
          </cell>
          <cell r="U167">
            <v>120347.56543453403</v>
          </cell>
          <cell r="V167">
            <v>110186.40132597006</v>
          </cell>
          <cell r="W167">
            <v>134056.71827504915</v>
          </cell>
          <cell r="X167">
            <v>139783.82472165063</v>
          </cell>
          <cell r="Y167">
            <v>134403.06987180014</v>
          </cell>
          <cell r="Z167">
            <v>133814.71095065415</v>
          </cell>
          <cell r="AA167">
            <v>142175.42409217375</v>
          </cell>
        </row>
        <row r="168">
          <cell r="B168" t="str">
            <v>DIFERENÇA DE RECEITA DA SP-075 X SP-270 - 2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-769.67909080799984</v>
          </cell>
          <cell r="M169">
            <v>-911.13464840099959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-633.74691018944065</v>
          </cell>
          <cell r="G170">
            <v>0.19292347618797812</v>
          </cell>
          <cell r="H170">
            <v>-146068.54176000002</v>
          </cell>
          <cell r="I170">
            <v>-163024.19148499999</v>
          </cell>
          <cell r="J170">
            <v>-95881.515604999979</v>
          </cell>
          <cell r="K170">
            <v>39032.087509999998</v>
          </cell>
          <cell r="L170">
            <v>105756.89717919199</v>
          </cell>
          <cell r="M170">
            <v>105733.52966159896</v>
          </cell>
          <cell r="N170">
            <v>109145.42567499998</v>
          </cell>
          <cell r="O170">
            <v>104084.74404999999</v>
          </cell>
          <cell r="P170">
            <v>100262.04817999998</v>
          </cell>
          <cell r="Q170">
            <v>123874.85308500002</v>
          </cell>
          <cell r="R170">
            <v>101005.17119000001</v>
          </cell>
          <cell r="S170">
            <v>136260.60897500001</v>
          </cell>
          <cell r="T170">
            <v>119240.515145</v>
          </cell>
          <cell r="U170">
            <v>131747.38472</v>
          </cell>
          <cell r="V170">
            <v>121928.21519000002</v>
          </cell>
          <cell r="W170">
            <v>146150.786555</v>
          </cell>
          <cell r="X170">
            <v>152240.71505</v>
          </cell>
          <cell r="Y170">
            <v>147233.66691</v>
          </cell>
          <cell r="Z170">
            <v>147030.22589999999</v>
          </cell>
          <cell r="AA170">
            <v>155787.40448999999</v>
          </cell>
        </row>
        <row r="171">
          <cell r="B171" t="str">
            <v>DIFERENÇA DE RECEITA PELA POSTERGAÇÃO DA DUPLICAÇÃO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-304.63454957400012</v>
          </cell>
          <cell r="M172">
            <v>-624.8313331979997</v>
          </cell>
          <cell r="N172">
            <v>-1738.5499235070001</v>
          </cell>
          <cell r="O172">
            <v>-3698.5593759149997</v>
          </cell>
          <cell r="P172">
            <v>-3802.0952919750002</v>
          </cell>
          <cell r="Q172">
            <v>-3908.560388673</v>
          </cell>
          <cell r="R172">
            <v>-3978.9340067759999</v>
          </cell>
          <cell r="S172">
            <v>-4050.607299321</v>
          </cell>
          <cell r="T172">
            <v>-4123.5963672119997</v>
          </cell>
          <cell r="U172">
            <v>-4197.9228756359998</v>
          </cell>
          <cell r="V172">
            <v>-4273.6293262440004</v>
          </cell>
          <cell r="W172">
            <v>-4350.6999732989998</v>
          </cell>
          <cell r="X172">
            <v>-2583.7020314122501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 t="str">
            <v>Somatoria com Projeto Original</v>
          </cell>
          <cell r="F173">
            <v>-5701.1889491448674</v>
          </cell>
          <cell r="G173">
            <v>0.19012072224241236</v>
          </cell>
          <cell r="H173">
            <v>-146068.54176000002</v>
          </cell>
          <cell r="I173">
            <v>-163024.19148499999</v>
          </cell>
          <cell r="J173">
            <v>-95881.515604999979</v>
          </cell>
          <cell r="K173">
            <v>39032.087509999998</v>
          </cell>
          <cell r="L173">
            <v>106221.941720426</v>
          </cell>
          <cell r="M173">
            <v>106019.83297680196</v>
          </cell>
          <cell r="N173">
            <v>107406.87575149297</v>
          </cell>
          <cell r="O173">
            <v>100386.184674085</v>
          </cell>
          <cell r="P173">
            <v>96459.952888024985</v>
          </cell>
          <cell r="Q173">
            <v>119966.29269632703</v>
          </cell>
          <cell r="R173">
            <v>97026.237183224002</v>
          </cell>
          <cell r="S173">
            <v>132210.001675679</v>
          </cell>
          <cell r="T173">
            <v>115116.918777788</v>
          </cell>
          <cell r="U173">
            <v>127549.46184436401</v>
          </cell>
          <cell r="V173">
            <v>117654.58586375602</v>
          </cell>
          <cell r="W173">
            <v>141800.08658170101</v>
          </cell>
          <cell r="X173">
            <v>149657.01301858775</v>
          </cell>
          <cell r="Y173">
            <v>147233.66691</v>
          </cell>
          <cell r="Z173">
            <v>147030.22589999999</v>
          </cell>
          <cell r="AA173">
            <v>155787.40448999999</v>
          </cell>
        </row>
        <row r="174">
          <cell r="B174" t="str">
            <v>DIFERENÇA DE IGPM 2003 - RECEITA REAL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-1986.205331559705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-688.00404272528317</v>
          </cell>
          <cell r="G176">
            <v>0.19289373267658125</v>
          </cell>
          <cell r="H176">
            <v>-146068.54176000002</v>
          </cell>
          <cell r="I176">
            <v>-163024.19148499999</v>
          </cell>
          <cell r="J176">
            <v>-95881.515604999979</v>
          </cell>
          <cell r="K176">
            <v>39032.087509999998</v>
          </cell>
          <cell r="L176">
            <v>106526.57626999999</v>
          </cell>
          <cell r="M176">
            <v>104658.45897844026</v>
          </cell>
          <cell r="N176">
            <v>109145.42567499998</v>
          </cell>
          <cell r="O176">
            <v>104084.74404999999</v>
          </cell>
          <cell r="P176">
            <v>100262.04817999998</v>
          </cell>
          <cell r="Q176">
            <v>123874.85308500002</v>
          </cell>
          <cell r="R176">
            <v>101005.17119000001</v>
          </cell>
          <cell r="S176">
            <v>136260.60897500001</v>
          </cell>
          <cell r="T176">
            <v>119240.515145</v>
          </cell>
          <cell r="U176">
            <v>131747.38472</v>
          </cell>
          <cell r="V176">
            <v>121928.21519000002</v>
          </cell>
          <cell r="W176">
            <v>146150.786555</v>
          </cell>
          <cell r="X176">
            <v>152240.71505</v>
          </cell>
          <cell r="Y176">
            <v>147233.66691</v>
          </cell>
          <cell r="Z176">
            <v>147030.22589999999</v>
          </cell>
          <cell r="AA176">
            <v>155787.40448999999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5.5798919494794395E-8</v>
          </cell>
          <cell r="G179">
            <v>0.19327037557252341</v>
          </cell>
          <cell r="H179">
            <v>-146068.54176000002</v>
          </cell>
          <cell r="I179">
            <v>-163024.19148499999</v>
          </cell>
          <cell r="J179">
            <v>-95881.515604999979</v>
          </cell>
          <cell r="K179">
            <v>39032.087509999998</v>
          </cell>
          <cell r="L179">
            <v>106526.57626999999</v>
          </cell>
          <cell r="M179">
            <v>106644.66430999996</v>
          </cell>
          <cell r="N179">
            <v>109145.42567499998</v>
          </cell>
          <cell r="O179">
            <v>104084.74404999999</v>
          </cell>
          <cell r="P179">
            <v>100262.04817999998</v>
          </cell>
          <cell r="Q179">
            <v>123874.85308500002</v>
          </cell>
          <cell r="R179">
            <v>101005.17119000001</v>
          </cell>
          <cell r="S179">
            <v>136260.60897500001</v>
          </cell>
          <cell r="T179">
            <v>119240.515145</v>
          </cell>
          <cell r="U179">
            <v>131747.38472</v>
          </cell>
          <cell r="V179">
            <v>121928.21519000002</v>
          </cell>
          <cell r="W179">
            <v>146150.786555</v>
          </cell>
          <cell r="X179">
            <v>152240.71505</v>
          </cell>
          <cell r="Y179">
            <v>147233.66691</v>
          </cell>
          <cell r="Z179">
            <v>147030.22589999999</v>
          </cell>
          <cell r="AA179">
            <v>155787.40448999999</v>
          </cell>
        </row>
        <row r="180">
          <cell r="B180" t="str">
            <v>5ª Adequação - Investimentos</v>
          </cell>
        </row>
        <row r="181">
          <cell r="B181" t="str">
            <v>Fluxo de Caixa do Fator</v>
          </cell>
          <cell r="H181">
            <v>-4.7545707411700278E-3</v>
          </cell>
          <cell r="I181">
            <v>-4.3047690141975181E-2</v>
          </cell>
          <cell r="J181">
            <v>1.2799929911125218E-2</v>
          </cell>
          <cell r="K181">
            <v>-8.8630168811505428E-3</v>
          </cell>
          <cell r="L181">
            <v>-1.6817437248732858E-2</v>
          </cell>
          <cell r="M181">
            <v>49.132733959264968</v>
          </cell>
          <cell r="N181">
            <v>427.42931750932394</v>
          </cell>
          <cell r="O181">
            <v>-1020.9408521737435</v>
          </cell>
          <cell r="P181">
            <v>-24841.842011920169</v>
          </cell>
          <cell r="Q181">
            <v>281.02712509579931</v>
          </cell>
          <cell r="R181">
            <v>12737.234363257021</v>
          </cell>
          <cell r="S181">
            <v>1096.4040134913676</v>
          </cell>
          <cell r="T181">
            <v>4660.7451778745108</v>
          </cell>
          <cell r="U181">
            <v>-324.98927756876861</v>
          </cell>
          <cell r="V181">
            <v>3724.3490021469506</v>
          </cell>
          <cell r="W181">
            <v>12213.988464310578</v>
          </cell>
          <cell r="X181">
            <v>218.38289198839925</v>
          </cell>
          <cell r="Y181">
            <v>-1972.5952578898077</v>
          </cell>
          <cell r="Z181">
            <v>-9043.6600218135482</v>
          </cell>
          <cell r="AA181">
            <v>-1678.9002256918711</v>
          </cell>
        </row>
        <row r="182">
          <cell r="B182" t="str">
            <v>Somatoria com Projeto Original</v>
          </cell>
          <cell r="F182">
            <v>-2176.5888463964843</v>
          </cell>
          <cell r="G182">
            <v>0.19208059764202703</v>
          </cell>
          <cell r="H182">
            <v>-146068.54651457077</v>
          </cell>
          <cell r="I182">
            <v>-163024.23453269014</v>
          </cell>
          <cell r="J182">
            <v>-95881.502805070064</v>
          </cell>
          <cell r="K182">
            <v>39032.078646983115</v>
          </cell>
          <cell r="L182">
            <v>106526.55945256274</v>
          </cell>
          <cell r="M182">
            <v>106693.79704395923</v>
          </cell>
          <cell r="N182">
            <v>109572.8549925093</v>
          </cell>
          <cell r="O182">
            <v>103063.80319782624</v>
          </cell>
          <cell r="P182">
            <v>75420.206168079807</v>
          </cell>
          <cell r="Q182">
            <v>124155.88021009583</v>
          </cell>
          <cell r="R182">
            <v>113742.40555325703</v>
          </cell>
          <cell r="S182">
            <v>137357.01298849139</v>
          </cell>
          <cell r="T182">
            <v>123901.26032287451</v>
          </cell>
          <cell r="U182">
            <v>131422.39544243124</v>
          </cell>
          <cell r="V182">
            <v>125652.56419214697</v>
          </cell>
          <cell r="W182">
            <v>158364.77501931059</v>
          </cell>
          <cell r="X182">
            <v>152459.09794198841</v>
          </cell>
          <cell r="Y182">
            <v>145261.0716521102</v>
          </cell>
          <cell r="Z182">
            <v>137986.56587818643</v>
          </cell>
          <cell r="AA182">
            <v>154108.50426430811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72880.728656972409</v>
          </cell>
          <cell r="I184">
            <v>43182.938420708902</v>
          </cell>
          <cell r="J184">
            <v>-26867.98145911465</v>
          </cell>
          <cell r="K184">
            <v>-54253.799452250947</v>
          </cell>
          <cell r="L184">
            <v>-27590.204907618056</v>
          </cell>
          <cell r="M184">
            <v>-23824.962238788314</v>
          </cell>
          <cell r="N184">
            <v>-23668.337725492824</v>
          </cell>
          <cell r="O184">
            <v>-20585.649678384096</v>
          </cell>
          <cell r="P184">
            <v>-43166.356379822537</v>
          </cell>
          <cell r="Q184">
            <v>-31071.171246849914</v>
          </cell>
          <cell r="R184">
            <v>8874.2479573345008</v>
          </cell>
          <cell r="S184">
            <v>-20685.449558033983</v>
          </cell>
          <cell r="T184">
            <v>-21037.716278085281</v>
          </cell>
          <cell r="U184">
            <v>-19007.183132768459</v>
          </cell>
          <cell r="V184">
            <v>-20547.224159948881</v>
          </cell>
          <cell r="W184">
            <v>-47518.715111280973</v>
          </cell>
          <cell r="X184">
            <v>-29488.701121455644</v>
          </cell>
          <cell r="Y184">
            <v>-17280.376560492896</v>
          </cell>
          <cell r="Z184">
            <v>-26827.066549714225</v>
          </cell>
          <cell r="AA184">
            <v>-18750.694073655719</v>
          </cell>
        </row>
        <row r="185">
          <cell r="B185" t="str">
            <v>Somatoria com Projeto Original</v>
          </cell>
          <cell r="F185">
            <v>-9666.8082702298179</v>
          </cell>
          <cell r="G185">
            <v>0.18645436637078908</v>
          </cell>
          <cell r="H185">
            <v>-73187.813103027613</v>
          </cell>
          <cell r="I185">
            <v>-119841.25306429109</v>
          </cell>
          <cell r="J185">
            <v>-122749.49706411464</v>
          </cell>
          <cell r="K185">
            <v>-15221.71194225095</v>
          </cell>
          <cell r="L185">
            <v>78936.371362381935</v>
          </cell>
          <cell r="M185">
            <v>82819.70207121165</v>
          </cell>
          <cell r="N185">
            <v>85477.087949507157</v>
          </cell>
          <cell r="O185">
            <v>83499.094371615894</v>
          </cell>
          <cell r="P185">
            <v>57095.691800177447</v>
          </cell>
          <cell r="Q185">
            <v>92803.681838150107</v>
          </cell>
          <cell r="R185">
            <v>109879.41914733451</v>
          </cell>
          <cell r="S185">
            <v>115575.15941696602</v>
          </cell>
          <cell r="T185">
            <v>98202.798866914716</v>
          </cell>
          <cell r="U185">
            <v>112740.20158723154</v>
          </cell>
          <cell r="V185">
            <v>101380.99103005114</v>
          </cell>
          <cell r="W185">
            <v>98632.071443719033</v>
          </cell>
          <cell r="X185">
            <v>122752.01392854436</v>
          </cell>
          <cell r="Y185">
            <v>129953.29034950711</v>
          </cell>
          <cell r="Z185">
            <v>120203.15935028577</v>
          </cell>
          <cell r="AA185">
            <v>137036.71041634426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74352</v>
          </cell>
          <cell r="H191">
            <v>99547</v>
          </cell>
          <cell r="I191">
            <v>106637</v>
          </cell>
          <cell r="J191">
            <v>220998</v>
          </cell>
          <cell r="K191">
            <v>229501.11239999998</v>
          </cell>
          <cell r="L191">
            <v>234830.83349270842</v>
          </cell>
          <cell r="M191">
            <v>230516.41174760429</v>
          </cell>
          <cell r="N191">
            <v>233540.70425958713</v>
          </cell>
          <cell r="O191">
            <v>237029.27272684977</v>
          </cell>
          <cell r="P191">
            <v>240676.75116454266</v>
          </cell>
          <cell r="Q191">
            <v>243822.58230852691</v>
          </cell>
          <cell r="R191">
            <v>247362.97268178276</v>
          </cell>
          <cell r="S191">
            <v>250958.19439623621</v>
          </cell>
          <cell r="T191">
            <v>254603.73247612332</v>
          </cell>
          <cell r="U191">
            <v>258301.02239440699</v>
          </cell>
          <cell r="V191">
            <v>262049.58324223923</v>
          </cell>
          <cell r="W191">
            <v>268969.46703550639</v>
          </cell>
          <cell r="X191">
            <v>277327.56110807159</v>
          </cell>
          <cell r="Y191">
            <v>281375.84794131375</v>
          </cell>
          <cell r="Z191">
            <v>285484.52337955317</v>
          </cell>
          <cell r="AA191">
            <v>4537884.5727550527</v>
          </cell>
        </row>
        <row r="192">
          <cell r="B192" t="str">
            <v>1.1 - Operacionais    (1.1.1 + 1.1.2)</v>
          </cell>
          <cell r="G192">
            <v>74352</v>
          </cell>
          <cell r="H192">
            <v>99547</v>
          </cell>
          <cell r="I192">
            <v>106637</v>
          </cell>
          <cell r="J192">
            <v>220998</v>
          </cell>
          <cell r="K192">
            <v>229501.11239999998</v>
          </cell>
          <cell r="L192">
            <v>234830.83349270842</v>
          </cell>
          <cell r="M192">
            <v>230516.41174760429</v>
          </cell>
          <cell r="N192">
            <v>233540.70425958713</v>
          </cell>
          <cell r="O192">
            <v>237029.27272684977</v>
          </cell>
          <cell r="P192">
            <v>240676.75116454266</v>
          </cell>
          <cell r="Q192">
            <v>243822.58230852691</v>
          </cell>
          <cell r="R192">
            <v>247362.97268178276</v>
          </cell>
          <cell r="S192">
            <v>250958.19439623621</v>
          </cell>
          <cell r="T192">
            <v>254603.73247612332</v>
          </cell>
          <cell r="U192">
            <v>258301.02239440699</v>
          </cell>
          <cell r="V192">
            <v>262049.58324223923</v>
          </cell>
          <cell r="W192">
            <v>268969.46703550639</v>
          </cell>
          <cell r="X192">
            <v>277327.56110807159</v>
          </cell>
          <cell r="Y192">
            <v>281375.84794131375</v>
          </cell>
          <cell r="Z192">
            <v>285484.52337955317</v>
          </cell>
          <cell r="AA192">
            <v>4537884.5727550527</v>
          </cell>
        </row>
        <row r="193">
          <cell r="B193" t="str">
            <v>1.1.1 - Receitas de  Pedágios    (Transp. Qd.2.1.1.2)</v>
          </cell>
          <cell r="G193">
            <v>73430</v>
          </cell>
          <cell r="H193">
            <v>96402</v>
          </cell>
          <cell r="I193">
            <v>98799</v>
          </cell>
          <cell r="J193">
            <v>213157</v>
          </cell>
          <cell r="K193">
            <v>221357.11239999998</v>
          </cell>
          <cell r="L193">
            <v>226683.83349270842</v>
          </cell>
          <cell r="M193">
            <v>222366.41174760429</v>
          </cell>
          <cell r="N193">
            <v>225387.70425958713</v>
          </cell>
          <cell r="O193">
            <v>228873.27272684977</v>
          </cell>
          <cell r="P193">
            <v>232517.75116454266</v>
          </cell>
          <cell r="Q193">
            <v>235660.58230852691</v>
          </cell>
          <cell r="R193">
            <v>239197.97268178276</v>
          </cell>
          <cell r="S193">
            <v>242790.19439623621</v>
          </cell>
          <cell r="T193">
            <v>246432.73247612332</v>
          </cell>
          <cell r="U193">
            <v>250127.02239440699</v>
          </cell>
          <cell r="V193">
            <v>253872.58324223923</v>
          </cell>
          <cell r="W193">
            <v>260789.46703550639</v>
          </cell>
          <cell r="X193">
            <v>269144.56110807159</v>
          </cell>
          <cell r="Y193">
            <v>273189.84794131375</v>
          </cell>
          <cell r="Z193">
            <v>277295.52337955317</v>
          </cell>
          <cell r="AA193">
            <v>4387474.5727550527</v>
          </cell>
        </row>
        <row r="194">
          <cell r="B194" t="str">
            <v>1.1.2 - Outras Receitas Operacionais    (calculado 2.1.2.)</v>
          </cell>
          <cell r="G194">
            <v>922</v>
          </cell>
          <cell r="H194">
            <v>3145</v>
          </cell>
          <cell r="I194">
            <v>7838</v>
          </cell>
          <cell r="J194">
            <v>7841</v>
          </cell>
          <cell r="K194">
            <v>8144</v>
          </cell>
          <cell r="L194">
            <v>8147.0000000000009</v>
          </cell>
          <cell r="M194">
            <v>8150</v>
          </cell>
          <cell r="N194">
            <v>8153</v>
          </cell>
          <cell r="O194">
            <v>8156</v>
          </cell>
          <cell r="P194">
            <v>8159</v>
          </cell>
          <cell r="Q194">
            <v>8162</v>
          </cell>
          <cell r="R194">
            <v>8165</v>
          </cell>
          <cell r="S194">
            <v>8168</v>
          </cell>
          <cell r="T194">
            <v>8170.9999999999991</v>
          </cell>
          <cell r="U194">
            <v>8174</v>
          </cell>
          <cell r="V194">
            <v>8177</v>
          </cell>
          <cell r="W194">
            <v>8180</v>
          </cell>
          <cell r="X194">
            <v>8183</v>
          </cell>
          <cell r="Y194">
            <v>8186.0000000000009</v>
          </cell>
          <cell r="Z194">
            <v>8189</v>
          </cell>
          <cell r="AA194">
            <v>150410</v>
          </cell>
        </row>
        <row r="195">
          <cell r="B195" t="str">
            <v>2 -  DEDUÇÕES DA RECEITA    (2.1)</v>
          </cell>
          <cell r="G195">
            <v>3457.3679999999999</v>
          </cell>
          <cell r="H195">
            <v>4628.9354999999996</v>
          </cell>
          <cell r="I195">
            <v>4958.6204999999991</v>
          </cell>
          <cell r="J195">
            <v>10276.406999999999</v>
          </cell>
          <cell r="K195">
            <v>10671.801726600001</v>
          </cell>
          <cell r="L195">
            <v>11063.396787475691</v>
          </cell>
          <cell r="M195">
            <v>19190.083929921766</v>
          </cell>
          <cell r="N195">
            <v>19875.150918454288</v>
          </cell>
          <cell r="O195">
            <v>20176.792090872506</v>
          </cell>
          <cell r="P195">
            <v>20492.178975732942</v>
          </cell>
          <cell r="Q195">
            <v>20764.173369687582</v>
          </cell>
          <cell r="R195">
            <v>21070.297136974208</v>
          </cell>
          <cell r="S195">
            <v>21381.163815274434</v>
          </cell>
          <cell r="T195">
            <v>21696.382859184665</v>
          </cell>
          <cell r="U195">
            <v>22016.078437116201</v>
          </cell>
          <cell r="V195">
            <v>22340.208950453693</v>
          </cell>
          <cell r="W195">
            <v>22938.658898571306</v>
          </cell>
          <cell r="X195">
            <v>23661.514035848195</v>
          </cell>
          <cell r="Y195">
            <v>24011.570846923642</v>
          </cell>
          <cell r="Z195">
            <v>24366.851272331354</v>
          </cell>
          <cell r="AA195">
            <v>349037.6350514224</v>
          </cell>
        </row>
        <row r="196">
          <cell r="B196" t="str">
            <v>2.1 - Tributos sobre Faturamento    (2.1.1+ .... + 2.1.4)</v>
          </cell>
          <cell r="G196">
            <v>3457.3679999999999</v>
          </cell>
          <cell r="H196">
            <v>4628.9354999999996</v>
          </cell>
          <cell r="I196">
            <v>4958.6204999999991</v>
          </cell>
          <cell r="J196">
            <v>10276.406999999999</v>
          </cell>
          <cell r="K196">
            <v>10671.801726600001</v>
          </cell>
          <cell r="L196">
            <v>11063.396787475691</v>
          </cell>
          <cell r="M196">
            <v>19190.083929921766</v>
          </cell>
          <cell r="N196">
            <v>19875.150918454288</v>
          </cell>
          <cell r="O196">
            <v>20176.792090872506</v>
          </cell>
          <cell r="P196">
            <v>20492.178975732942</v>
          </cell>
          <cell r="Q196">
            <v>20764.173369687582</v>
          </cell>
          <cell r="R196">
            <v>21070.297136974208</v>
          </cell>
          <cell r="S196">
            <v>21381.163815274434</v>
          </cell>
          <cell r="T196">
            <v>21696.382859184665</v>
          </cell>
          <cell r="U196">
            <v>22016.078437116201</v>
          </cell>
          <cell r="V196">
            <v>22340.208950453693</v>
          </cell>
          <cell r="W196">
            <v>22938.658898571306</v>
          </cell>
          <cell r="X196">
            <v>23661.514035848195</v>
          </cell>
          <cell r="Y196">
            <v>24011.570846923642</v>
          </cell>
          <cell r="Z196">
            <v>24366.851272331354</v>
          </cell>
          <cell r="AA196">
            <v>349037.6350514224</v>
          </cell>
        </row>
        <row r="197">
          <cell r="B197" t="str">
            <v>2.1.1 - I.S.S    (transp. Qd  1.3.)</v>
          </cell>
          <cell r="G197">
            <v>1487.04</v>
          </cell>
          <cell r="H197">
            <v>1990.94</v>
          </cell>
          <cell r="I197">
            <v>2132.7399999999998</v>
          </cell>
          <cell r="J197">
            <v>4419.96</v>
          </cell>
          <cell r="K197">
            <v>4590.0222480000002</v>
          </cell>
          <cell r="L197">
            <v>4804.4389424027304</v>
          </cell>
          <cell r="M197">
            <v>11003.362572695711</v>
          </cell>
          <cell r="N197">
            <v>11432.445212979357</v>
          </cell>
          <cell r="O197">
            <v>11606.78363634249</v>
          </cell>
          <cell r="P197">
            <v>11789.067558227134</v>
          </cell>
          <cell r="Q197">
            <v>11946.269115426347</v>
          </cell>
          <cell r="R197">
            <v>12123.198634089138</v>
          </cell>
          <cell r="S197">
            <v>12302.869719811812</v>
          </cell>
          <cell r="T197">
            <v>12485.056623806166</v>
          </cell>
          <cell r="U197">
            <v>12669.831119720349</v>
          </cell>
          <cell r="V197">
            <v>12857.169162111961</v>
          </cell>
          <cell r="W197">
            <v>13203.073351775321</v>
          </cell>
          <cell r="X197">
            <v>13620.888055403582</v>
          </cell>
          <cell r="Y197">
            <v>13823.212397065688</v>
          </cell>
          <cell r="Z197">
            <v>14028.55616897766</v>
          </cell>
          <cell r="AA197">
            <v>194316.92451883544</v>
          </cell>
        </row>
        <row r="198">
          <cell r="B198" t="str">
            <v>2.1.2 - Cofins    (transp. Qd 1.3.)</v>
          </cell>
          <cell r="G198">
            <v>1487.04</v>
          </cell>
          <cell r="H198">
            <v>1990.94</v>
          </cell>
          <cell r="I198">
            <v>2132.7399999999998</v>
          </cell>
          <cell r="J198">
            <v>4419.96</v>
          </cell>
          <cell r="K198">
            <v>4590.0222480000002</v>
          </cell>
          <cell r="L198">
            <v>4732.557427370356</v>
          </cell>
          <cell r="M198">
            <v>6741.3396808666266</v>
          </cell>
          <cell r="N198">
            <v>6924.6911277876143</v>
          </cell>
          <cell r="O198">
            <v>7029.3181818054927</v>
          </cell>
          <cell r="P198">
            <v>7138.7125349362805</v>
          </cell>
          <cell r="Q198">
            <v>7233.0574692558084</v>
          </cell>
          <cell r="R198">
            <v>7339.2391804534827</v>
          </cell>
          <cell r="S198">
            <v>7447.0658318870856</v>
          </cell>
          <cell r="T198">
            <v>7556.401974283699</v>
          </cell>
          <cell r="U198">
            <v>7667.2906718322083</v>
          </cell>
          <cell r="V198">
            <v>7779.7174972671764</v>
          </cell>
          <cell r="W198">
            <v>7987.2840110651914</v>
          </cell>
          <cell r="X198">
            <v>8237.9968332421486</v>
          </cell>
          <cell r="Y198">
            <v>8359.4154382394117</v>
          </cell>
          <cell r="Z198">
            <v>8482.6457013865966</v>
          </cell>
          <cell r="AA198">
            <v>125277.43580967917</v>
          </cell>
        </row>
        <row r="199">
          <cell r="B199" t="str">
            <v>2.1.3 - Pis / Pasep    (transp. Qd 1.3.)</v>
          </cell>
          <cell r="G199">
            <v>483.28799999999995</v>
          </cell>
          <cell r="H199">
            <v>647.05549999999994</v>
          </cell>
          <cell r="I199">
            <v>693.14049999999997</v>
          </cell>
          <cell r="J199">
            <v>1436.4869999999999</v>
          </cell>
          <cell r="K199">
            <v>1491.7572306</v>
          </cell>
          <cell r="L199">
            <v>1526.400417702605</v>
          </cell>
          <cell r="M199">
            <v>1445.381676359428</v>
          </cell>
          <cell r="N199">
            <v>1518.0145776873164</v>
          </cell>
          <cell r="O199">
            <v>1540.6902727245233</v>
          </cell>
          <cell r="P199">
            <v>1564.3988825695271</v>
          </cell>
          <cell r="Q199">
            <v>1584.8467850054251</v>
          </cell>
          <cell r="R199">
            <v>1607.8593224315878</v>
          </cell>
          <cell r="S199">
            <v>1631.2282635755355</v>
          </cell>
          <cell r="T199">
            <v>1654.9242610948011</v>
          </cell>
          <cell r="U199">
            <v>1678.9566455636455</v>
          </cell>
          <cell r="V199">
            <v>1703.3222910745549</v>
          </cell>
          <cell r="W199">
            <v>1748.3015357307916</v>
          </cell>
          <cell r="X199">
            <v>1802.629147202465</v>
          </cell>
          <cell r="Y199">
            <v>1828.9430116185392</v>
          </cell>
          <cell r="Z199">
            <v>1855.6494019670954</v>
          </cell>
          <cell r="AA199">
            <v>29443.274722907838</v>
          </cell>
        </row>
        <row r="200">
          <cell r="B200" t="str">
            <v>2.1.4 - CPMF    (transp Qd 1.3.)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</row>
        <row r="201">
          <cell r="B201" t="str">
            <v>3 -  RECEITA LIQUIDA    (1 - 2)</v>
          </cell>
          <cell r="G201">
            <v>70894.631999999998</v>
          </cell>
          <cell r="H201">
            <v>94918.064500000008</v>
          </cell>
          <cell r="I201">
            <v>101678.3795</v>
          </cell>
          <cell r="J201">
            <v>210721.59299999999</v>
          </cell>
          <cell r="K201">
            <v>218829.31067339997</v>
          </cell>
          <cell r="L201">
            <v>223767.43670523274</v>
          </cell>
          <cell r="M201">
            <v>211326.32781768253</v>
          </cell>
          <cell r="N201">
            <v>213665.55334113285</v>
          </cell>
          <cell r="O201">
            <v>216852.48063597726</v>
          </cell>
          <cell r="P201">
            <v>220184.57218880972</v>
          </cell>
          <cell r="Q201">
            <v>223058.40893883933</v>
          </cell>
          <cell r="R201">
            <v>226292.67554480856</v>
          </cell>
          <cell r="S201">
            <v>229577.03058096179</v>
          </cell>
          <cell r="T201">
            <v>232907.34961693865</v>
          </cell>
          <cell r="U201">
            <v>236284.94395729079</v>
          </cell>
          <cell r="V201">
            <v>239709.37429178553</v>
          </cell>
          <cell r="W201">
            <v>246030.80813693508</v>
          </cell>
          <cell r="X201">
            <v>253666.04707222339</v>
          </cell>
          <cell r="Y201">
            <v>257364.27709439013</v>
          </cell>
          <cell r="Z201">
            <v>261117.67210722182</v>
          </cell>
          <cell r="AA201">
            <v>4188846.9377036304</v>
          </cell>
        </row>
        <row r="202">
          <cell r="B202" t="str">
            <v>4 -  DESPESAS    (4.1)</v>
          </cell>
          <cell r="G202">
            <v>56958.214179615381</v>
          </cell>
          <cell r="H202">
            <v>78419.906818825373</v>
          </cell>
          <cell r="I202">
            <v>89364.985024705675</v>
          </cell>
          <cell r="J202">
            <v>101777.0051740217</v>
          </cell>
          <cell r="K202">
            <v>106500.71432268093</v>
          </cell>
          <cell r="L202">
            <v>108759.88472509553</v>
          </cell>
          <cell r="M202">
            <v>104284.7709688094</v>
          </cell>
          <cell r="N202">
            <v>101727.72783768243</v>
          </cell>
          <cell r="O202">
            <v>105144.03123900748</v>
          </cell>
          <cell r="P202">
            <v>108712.23716354033</v>
          </cell>
          <cell r="Q202">
            <v>119029.31275247855</v>
          </cell>
          <cell r="R202">
            <v>119113.69745930994</v>
          </cell>
          <cell r="S202">
            <v>119047.71608359212</v>
          </cell>
          <cell r="T202">
            <v>120652.59866587407</v>
          </cell>
          <cell r="U202">
            <v>125257.38797551821</v>
          </cell>
          <cell r="V202">
            <v>137025.23193219703</v>
          </cell>
          <cell r="W202">
            <v>147601.54451624458</v>
          </cell>
          <cell r="X202">
            <v>152614.86723866261</v>
          </cell>
          <cell r="Y202">
            <v>162776.11761464371</v>
          </cell>
          <cell r="Z202">
            <v>190844.88185366627</v>
          </cell>
          <cell r="AA202">
            <v>2355612.8335461714</v>
          </cell>
        </row>
        <row r="203">
          <cell r="B203" t="str">
            <v>4.1 - Operacionais    (4.1.1+ .... + 4.1.10)</v>
          </cell>
          <cell r="G203">
            <v>56958.214179615381</v>
          </cell>
          <cell r="H203">
            <v>78419.906818825373</v>
          </cell>
          <cell r="I203">
            <v>89364.985024705675</v>
          </cell>
          <cell r="J203">
            <v>101777.0051740217</v>
          </cell>
          <cell r="K203">
            <v>106500.71432268093</v>
          </cell>
          <cell r="L203">
            <v>108759.88472509553</v>
          </cell>
          <cell r="M203">
            <v>104284.7709688094</v>
          </cell>
          <cell r="N203">
            <v>101727.72783768243</v>
          </cell>
          <cell r="O203">
            <v>105144.03123900748</v>
          </cell>
          <cell r="P203">
            <v>108712.23716354033</v>
          </cell>
          <cell r="Q203">
            <v>119029.31275247855</v>
          </cell>
          <cell r="R203">
            <v>119113.69745930994</v>
          </cell>
          <cell r="S203">
            <v>119047.71608359212</v>
          </cell>
          <cell r="T203">
            <v>120652.59866587407</v>
          </cell>
          <cell r="U203">
            <v>125257.38797551821</v>
          </cell>
          <cell r="V203">
            <v>137025.23193219703</v>
          </cell>
          <cell r="W203">
            <v>147601.54451624458</v>
          </cell>
          <cell r="X203">
            <v>152614.86723866261</v>
          </cell>
          <cell r="Y203">
            <v>162776.11761464371</v>
          </cell>
          <cell r="Z203">
            <v>190844.88185366627</v>
          </cell>
          <cell r="AA203">
            <v>2355612.8335461714</v>
          </cell>
        </row>
        <row r="204">
          <cell r="B204" t="str">
            <v>4.1.1  -  Pessoal e Administradores    (Transp. Qd. 1.3.)</v>
          </cell>
          <cell r="G204">
            <v>20034</v>
          </cell>
          <cell r="H204">
            <v>27971</v>
          </cell>
          <cell r="I204">
            <v>31249</v>
          </cell>
          <cell r="J204">
            <v>34297</v>
          </cell>
          <cell r="K204">
            <v>34048</v>
          </cell>
          <cell r="L204">
            <v>34047</v>
          </cell>
          <cell r="M204">
            <v>34048</v>
          </cell>
          <cell r="N204">
            <v>34047</v>
          </cell>
          <cell r="O204">
            <v>34048</v>
          </cell>
          <cell r="P204">
            <v>34047</v>
          </cell>
          <cell r="Q204">
            <v>34048</v>
          </cell>
          <cell r="R204">
            <v>34047</v>
          </cell>
          <cell r="S204">
            <v>34048</v>
          </cell>
          <cell r="T204">
            <v>34047</v>
          </cell>
          <cell r="U204">
            <v>34048</v>
          </cell>
          <cell r="V204">
            <v>34047</v>
          </cell>
          <cell r="W204">
            <v>34047</v>
          </cell>
          <cell r="X204">
            <v>34047</v>
          </cell>
          <cell r="Y204">
            <v>34047</v>
          </cell>
          <cell r="Z204">
            <v>34047</v>
          </cell>
          <cell r="AA204">
            <v>658309</v>
          </cell>
        </row>
        <row r="205">
          <cell r="B205" t="str">
            <v>4.1.2  -  Conservação de Rotina    (Transp. Qd. 1.3.)</v>
          </cell>
          <cell r="G205">
            <v>2691</v>
          </cell>
          <cell r="H205">
            <v>5382</v>
          </cell>
          <cell r="I205">
            <v>5457</v>
          </cell>
          <cell r="J205">
            <v>5560</v>
          </cell>
          <cell r="K205">
            <v>6466</v>
          </cell>
          <cell r="L205">
            <v>6466</v>
          </cell>
          <cell r="M205">
            <v>6466</v>
          </cell>
          <cell r="N205">
            <v>6466</v>
          </cell>
          <cell r="O205">
            <v>6997</v>
          </cell>
          <cell r="P205">
            <v>6997</v>
          </cell>
          <cell r="Q205">
            <v>6997</v>
          </cell>
          <cell r="R205">
            <v>6997</v>
          </cell>
          <cell r="S205">
            <v>6997</v>
          </cell>
          <cell r="T205">
            <v>6997</v>
          </cell>
          <cell r="U205">
            <v>6997</v>
          </cell>
          <cell r="V205">
            <v>6997</v>
          </cell>
          <cell r="W205">
            <v>6997</v>
          </cell>
          <cell r="X205">
            <v>6997</v>
          </cell>
          <cell r="Y205">
            <v>6997</v>
          </cell>
          <cell r="Z205">
            <v>6997</v>
          </cell>
          <cell r="AA205">
            <v>128918</v>
          </cell>
        </row>
        <row r="206">
          <cell r="B206" t="str">
            <v>4.1.3  -  Consumo    (Transp. Qd. 1.3.)</v>
          </cell>
          <cell r="G206">
            <v>925</v>
          </cell>
          <cell r="H206">
            <v>987</v>
          </cell>
          <cell r="I206">
            <v>1000</v>
          </cell>
          <cell r="J206">
            <v>1135</v>
          </cell>
          <cell r="K206">
            <v>1135</v>
          </cell>
          <cell r="L206">
            <v>1135</v>
          </cell>
          <cell r="M206">
            <v>1135</v>
          </cell>
          <cell r="N206">
            <v>1135</v>
          </cell>
          <cell r="O206">
            <v>1135</v>
          </cell>
          <cell r="P206">
            <v>1135</v>
          </cell>
          <cell r="Q206">
            <v>1135</v>
          </cell>
          <cell r="R206">
            <v>1135</v>
          </cell>
          <cell r="S206">
            <v>1135</v>
          </cell>
          <cell r="T206">
            <v>1135</v>
          </cell>
          <cell r="U206">
            <v>1135</v>
          </cell>
          <cell r="V206">
            <v>1135</v>
          </cell>
          <cell r="W206">
            <v>1135</v>
          </cell>
          <cell r="X206">
            <v>1135</v>
          </cell>
          <cell r="Y206">
            <v>1135</v>
          </cell>
          <cell r="Z206">
            <v>1135</v>
          </cell>
          <cell r="AA206">
            <v>22207</v>
          </cell>
        </row>
        <row r="207">
          <cell r="B207" t="str">
            <v>4.1.4  -  Transportes    (Transp. Qd. 1.3.)</v>
          </cell>
          <cell r="G207">
            <v>2399</v>
          </cell>
          <cell r="H207">
            <v>4565</v>
          </cell>
          <cell r="I207">
            <v>4981</v>
          </cell>
          <cell r="J207">
            <v>5230</v>
          </cell>
          <cell r="K207">
            <v>5306</v>
          </cell>
          <cell r="L207">
            <v>5307</v>
          </cell>
          <cell r="M207">
            <v>5306</v>
          </cell>
          <cell r="N207">
            <v>5307</v>
          </cell>
          <cell r="O207">
            <v>5306</v>
          </cell>
          <cell r="P207">
            <v>5307</v>
          </cell>
          <cell r="Q207">
            <v>5306</v>
          </cell>
          <cell r="R207">
            <v>5307</v>
          </cell>
          <cell r="S207">
            <v>5306</v>
          </cell>
          <cell r="T207">
            <v>5307</v>
          </cell>
          <cell r="U207">
            <v>5306</v>
          </cell>
          <cell r="V207">
            <v>5307</v>
          </cell>
          <cell r="W207">
            <v>5306</v>
          </cell>
          <cell r="X207">
            <v>5307</v>
          </cell>
          <cell r="Y207">
            <v>5306</v>
          </cell>
          <cell r="Z207">
            <v>5306</v>
          </cell>
          <cell r="AA207">
            <v>102078</v>
          </cell>
        </row>
        <row r="208">
          <cell r="B208" t="str">
            <v>4.1.5  -  Diversas    (Transp. Qd. 1.3.)</v>
          </cell>
          <cell r="G208">
            <v>3376</v>
          </cell>
          <cell r="H208">
            <v>4638</v>
          </cell>
          <cell r="I208">
            <v>4059</v>
          </cell>
          <cell r="J208">
            <v>2441</v>
          </cell>
          <cell r="K208">
            <v>1745</v>
          </cell>
          <cell r="L208">
            <v>1745</v>
          </cell>
          <cell r="M208">
            <v>1745</v>
          </cell>
          <cell r="N208">
            <v>1745</v>
          </cell>
          <cell r="O208">
            <v>1745</v>
          </cell>
          <cell r="P208">
            <v>1745</v>
          </cell>
          <cell r="Q208">
            <v>1745</v>
          </cell>
          <cell r="R208">
            <v>1745</v>
          </cell>
          <cell r="S208">
            <v>1745</v>
          </cell>
          <cell r="T208">
            <v>1745</v>
          </cell>
          <cell r="U208">
            <v>1745</v>
          </cell>
          <cell r="V208">
            <v>1745</v>
          </cell>
          <cell r="W208">
            <v>1745</v>
          </cell>
          <cell r="X208">
            <v>1745</v>
          </cell>
          <cell r="Y208">
            <v>1745</v>
          </cell>
          <cell r="Z208">
            <v>1745</v>
          </cell>
          <cell r="AA208">
            <v>42434</v>
          </cell>
        </row>
        <row r="209">
          <cell r="B209" t="str">
            <v>4.1.6  -  Depreciação/Amortização    (Transp. Qd. 1.3.)</v>
          </cell>
          <cell r="G209">
            <v>2664.2541796153846</v>
          </cell>
          <cell r="H209">
            <v>9402.0968188253628</v>
          </cell>
          <cell r="I209">
            <v>17123.475024705673</v>
          </cell>
          <cell r="J209">
            <v>24333.665174021691</v>
          </cell>
          <cell r="K209">
            <v>28827.280950680914</v>
          </cell>
          <cell r="L209">
            <v>30952.55972031429</v>
          </cell>
          <cell r="M209">
            <v>32879.566282379776</v>
          </cell>
          <cell r="N209">
            <v>34592.2279404664</v>
          </cell>
          <cell r="O209">
            <v>37253.858743852506</v>
          </cell>
          <cell r="P209">
            <v>40757.640315254546</v>
          </cell>
          <cell r="Q209">
            <v>42325.252897664504</v>
          </cell>
          <cell r="R209">
            <v>40618.408278856456</v>
          </cell>
          <cell r="S209">
            <v>40461.570251705038</v>
          </cell>
          <cell r="T209">
            <v>41994.086691590368</v>
          </cell>
          <cell r="U209">
            <v>46516.957303686017</v>
          </cell>
          <cell r="V209">
            <v>58215.344434929844</v>
          </cell>
          <cell r="W209">
            <v>68605.060505179383</v>
          </cell>
          <cell r="X209">
            <v>73382.640405420461</v>
          </cell>
          <cell r="Y209">
            <v>83447.442176404293</v>
          </cell>
          <cell r="Z209">
            <v>111414.94615227968</v>
          </cell>
          <cell r="AA209">
            <v>865768.33424783242</v>
          </cell>
        </row>
        <row r="210">
          <cell r="B210" t="str">
            <v>4.1.7  -  Seguros    (transp. Qd 1.3.)</v>
          </cell>
          <cell r="G210">
            <v>910</v>
          </cell>
          <cell r="H210">
            <v>910</v>
          </cell>
          <cell r="I210">
            <v>910</v>
          </cell>
          <cell r="J210">
            <v>910</v>
          </cell>
          <cell r="K210">
            <v>910</v>
          </cell>
          <cell r="L210">
            <v>910</v>
          </cell>
          <cell r="M210">
            <v>910</v>
          </cell>
          <cell r="N210">
            <v>910</v>
          </cell>
          <cell r="O210">
            <v>910</v>
          </cell>
          <cell r="P210">
            <v>910</v>
          </cell>
          <cell r="Q210">
            <v>910</v>
          </cell>
          <cell r="R210">
            <v>910</v>
          </cell>
          <cell r="S210">
            <v>910</v>
          </cell>
          <cell r="T210">
            <v>910</v>
          </cell>
          <cell r="U210">
            <v>910</v>
          </cell>
          <cell r="V210">
            <v>910</v>
          </cell>
          <cell r="W210">
            <v>910</v>
          </cell>
          <cell r="X210">
            <v>910</v>
          </cell>
          <cell r="Y210">
            <v>910</v>
          </cell>
          <cell r="Z210">
            <v>910</v>
          </cell>
          <cell r="AA210">
            <v>18200</v>
          </cell>
        </row>
        <row r="211">
          <cell r="B211" t="str">
            <v xml:space="preserve">4.1.8  -  Garantias  (transp. Qd 1.3.)  </v>
          </cell>
          <cell r="G211">
            <v>2478</v>
          </cell>
          <cell r="H211">
            <v>2328</v>
          </cell>
          <cell r="I211">
            <v>2136</v>
          </cell>
          <cell r="J211">
            <v>1990</v>
          </cell>
          <cell r="K211">
            <v>1928</v>
          </cell>
          <cell r="L211">
            <v>1902</v>
          </cell>
          <cell r="M211">
            <v>1873</v>
          </cell>
          <cell r="N211">
            <v>1843</v>
          </cell>
          <cell r="O211">
            <v>1804</v>
          </cell>
          <cell r="P211">
            <v>1759</v>
          </cell>
          <cell r="Q211">
            <v>1734</v>
          </cell>
          <cell r="R211">
            <v>1683</v>
          </cell>
          <cell r="S211">
            <v>1666</v>
          </cell>
          <cell r="T211">
            <v>1629</v>
          </cell>
          <cell r="U211">
            <v>1600</v>
          </cell>
          <cell r="V211">
            <v>1557</v>
          </cell>
          <cell r="W211">
            <v>1537</v>
          </cell>
          <cell r="X211">
            <v>1521</v>
          </cell>
          <cell r="Y211">
            <v>1497</v>
          </cell>
          <cell r="Z211">
            <v>1467</v>
          </cell>
          <cell r="AA211">
            <v>35932</v>
          </cell>
        </row>
        <row r="212">
          <cell r="B212" t="str">
            <v xml:space="preserve">4.1.9  -  Parc.Variável da Concessão   </v>
          </cell>
          <cell r="G212">
            <v>2230.56</v>
          </cell>
          <cell r="H212">
            <v>2986.41</v>
          </cell>
          <cell r="I212">
            <v>3199.11</v>
          </cell>
          <cell r="J212">
            <v>6629.94</v>
          </cell>
          <cell r="K212">
            <v>6885.0333720000008</v>
          </cell>
          <cell r="L212">
            <v>7044.9250047812529</v>
          </cell>
          <cell r="M212">
            <v>6915.4923524281276</v>
          </cell>
          <cell r="N212">
            <v>7006.221127787614</v>
          </cell>
          <cell r="O212">
            <v>7110.8781818054922</v>
          </cell>
          <cell r="P212">
            <v>7220.3025349362797</v>
          </cell>
          <cell r="Q212">
            <v>7314.6774692558083</v>
          </cell>
          <cell r="R212">
            <v>7420.8891804534815</v>
          </cell>
          <cell r="S212">
            <v>7528.7458318870858</v>
          </cell>
          <cell r="T212">
            <v>7638.1119742837</v>
          </cell>
          <cell r="U212">
            <v>7749.0306718322099</v>
          </cell>
          <cell r="V212">
            <v>7861.4874972671769</v>
          </cell>
          <cell r="W212">
            <v>8069.0840110651907</v>
          </cell>
          <cell r="X212">
            <v>8319.8268332421449</v>
          </cell>
          <cell r="Y212">
            <v>8441.2754382394123</v>
          </cell>
          <cell r="Z212">
            <v>8564.5357013865942</v>
          </cell>
          <cell r="AA212">
            <v>136136.53718265161</v>
          </cell>
        </row>
        <row r="213">
          <cell r="B213" t="str">
            <v xml:space="preserve">4.1.10 - Parcela Fixa da Concessão   </v>
          </cell>
          <cell r="G213">
            <v>19250.400000000001</v>
          </cell>
          <cell r="H213">
            <v>19250.400000000001</v>
          </cell>
          <cell r="I213">
            <v>19250.400000000001</v>
          </cell>
          <cell r="J213">
            <v>19250.400000000001</v>
          </cell>
          <cell r="K213">
            <v>19250.400000000001</v>
          </cell>
          <cell r="L213">
            <v>19250.400000000001</v>
          </cell>
          <cell r="M213">
            <v>13006.712334001502</v>
          </cell>
          <cell r="N213">
            <v>8676.2787694284016</v>
          </cell>
          <cell r="O213">
            <v>8834.294313349501</v>
          </cell>
          <cell r="P213">
            <v>8834.294313349501</v>
          </cell>
          <cell r="Q213">
            <v>17514.382385558252</v>
          </cell>
          <cell r="R213">
            <v>19250.400000000001</v>
          </cell>
          <cell r="S213">
            <v>19250.400000000001</v>
          </cell>
          <cell r="T213">
            <v>19250.400000000001</v>
          </cell>
          <cell r="U213">
            <v>19250.400000000001</v>
          </cell>
          <cell r="V213">
            <v>19250.400000000001</v>
          </cell>
          <cell r="W213">
            <v>19250.400000000001</v>
          </cell>
          <cell r="X213">
            <v>19250.400000000001</v>
          </cell>
          <cell r="Y213">
            <v>19250.400000000001</v>
          </cell>
          <cell r="Z213">
            <v>19258.400000000001</v>
          </cell>
          <cell r="AA213">
            <v>345629.9621156872</v>
          </cell>
        </row>
        <row r="214">
          <cell r="B214" t="str">
            <v>5 -  RESULTADO BRUTO OPERACIONAL     (3 - 4)</v>
          </cell>
          <cell r="G214">
            <v>13936.417820384617</v>
          </cell>
          <cell r="H214">
            <v>16498.157681174634</v>
          </cell>
          <cell r="I214">
            <v>12313.394475294321</v>
          </cell>
          <cell r="J214">
            <v>108944.58782597829</v>
          </cell>
          <cell r="K214">
            <v>112328.59635071905</v>
          </cell>
          <cell r="L214">
            <v>115007.55198013721</v>
          </cell>
          <cell r="M214">
            <v>107041.55684887312</v>
          </cell>
          <cell r="N214">
            <v>111937.82550345043</v>
          </cell>
          <cell r="O214">
            <v>111708.44939696978</v>
          </cell>
          <cell r="P214">
            <v>111472.33502526939</v>
          </cell>
          <cell r="Q214">
            <v>104029.09618636078</v>
          </cell>
          <cell r="R214">
            <v>107178.97808549862</v>
          </cell>
          <cell r="S214">
            <v>110529.31449736966</v>
          </cell>
          <cell r="T214">
            <v>112254.75095106458</v>
          </cell>
          <cell r="U214">
            <v>111027.55598177257</v>
          </cell>
          <cell r="V214">
            <v>102684.1423595885</v>
          </cell>
          <cell r="W214">
            <v>98429.263620690501</v>
          </cell>
          <cell r="X214">
            <v>101051.17983356077</v>
          </cell>
          <cell r="Y214">
            <v>94588.15947974642</v>
          </cell>
          <cell r="Z214">
            <v>70272.790253555548</v>
          </cell>
          <cell r="AA214">
            <v>1833234.104157459</v>
          </cell>
        </row>
        <row r="215">
          <cell r="B215" t="str">
            <v>6 -  RESULTADO FINANCEIRO    (6.1)</v>
          </cell>
          <cell r="G215">
            <v>367</v>
          </cell>
          <cell r="H215">
            <v>482</v>
          </cell>
          <cell r="I215">
            <v>763</v>
          </cell>
          <cell r="J215">
            <v>1066</v>
          </cell>
          <cell r="K215">
            <v>1166</v>
          </cell>
          <cell r="L215">
            <v>1187</v>
          </cell>
          <cell r="M215">
            <v>1210</v>
          </cell>
          <cell r="N215">
            <v>1233</v>
          </cell>
          <cell r="O215">
            <v>1256</v>
          </cell>
          <cell r="P215">
            <v>1280</v>
          </cell>
          <cell r="Q215">
            <v>1301</v>
          </cell>
          <cell r="R215">
            <v>1321</v>
          </cell>
          <cell r="S215">
            <v>1343</v>
          </cell>
          <cell r="T215">
            <v>1364</v>
          </cell>
          <cell r="U215">
            <v>1386</v>
          </cell>
          <cell r="V215">
            <v>1409</v>
          </cell>
          <cell r="W215">
            <v>1432</v>
          </cell>
          <cell r="X215">
            <v>1455</v>
          </cell>
          <cell r="Y215">
            <v>1478</v>
          </cell>
          <cell r="Z215">
            <v>1502.0000000000002</v>
          </cell>
          <cell r="AA215">
            <v>24001</v>
          </cell>
        </row>
        <row r="216">
          <cell r="B216" t="str">
            <v>6.1 - Receitas    (Transp. Qd. 2B)</v>
          </cell>
          <cell r="G216">
            <v>367</v>
          </cell>
          <cell r="H216">
            <v>482</v>
          </cell>
          <cell r="I216">
            <v>763</v>
          </cell>
          <cell r="J216">
            <v>1066</v>
          </cell>
          <cell r="K216">
            <v>1166</v>
          </cell>
          <cell r="L216">
            <v>1187</v>
          </cell>
          <cell r="M216">
            <v>1210</v>
          </cell>
          <cell r="N216">
            <v>1233</v>
          </cell>
          <cell r="O216">
            <v>1256</v>
          </cell>
          <cell r="P216">
            <v>1280</v>
          </cell>
          <cell r="Q216">
            <v>1301</v>
          </cell>
          <cell r="R216">
            <v>1321</v>
          </cell>
          <cell r="S216">
            <v>1343</v>
          </cell>
          <cell r="T216">
            <v>1364</v>
          </cell>
          <cell r="U216">
            <v>1386</v>
          </cell>
          <cell r="V216">
            <v>1409</v>
          </cell>
          <cell r="W216">
            <v>1432</v>
          </cell>
          <cell r="X216">
            <v>1455</v>
          </cell>
          <cell r="Y216">
            <v>1478</v>
          </cell>
          <cell r="Z216">
            <v>1502.0000000000002</v>
          </cell>
          <cell r="AA216">
            <v>24001</v>
          </cell>
        </row>
        <row r="217">
          <cell r="B217" t="str">
            <v>7 -  RESULTADO OPERACIONAL    (5 + 6)</v>
          </cell>
          <cell r="G217">
            <v>14303.417820384617</v>
          </cell>
          <cell r="H217">
            <v>16980.157681174634</v>
          </cell>
          <cell r="I217">
            <v>13076.394475294321</v>
          </cell>
          <cell r="J217">
            <v>110010.58782597829</v>
          </cell>
          <cell r="K217">
            <v>113494.59635071905</v>
          </cell>
          <cell r="L217">
            <v>116194.55198013721</v>
          </cell>
          <cell r="M217">
            <v>108251.55684887312</v>
          </cell>
          <cell r="N217">
            <v>113170.82550345043</v>
          </cell>
          <cell r="O217">
            <v>112964.44939696978</v>
          </cell>
          <cell r="P217">
            <v>112752.33502526939</v>
          </cell>
          <cell r="Q217">
            <v>105330.09618636078</v>
          </cell>
          <cell r="R217">
            <v>108499.97808549862</v>
          </cell>
          <cell r="S217">
            <v>111872.31449736966</v>
          </cell>
          <cell r="T217">
            <v>113618.75095106458</v>
          </cell>
          <cell r="U217">
            <v>112413.55598177257</v>
          </cell>
          <cell r="V217">
            <v>104093.1423595885</v>
          </cell>
          <cell r="W217">
            <v>99861.263620690501</v>
          </cell>
          <cell r="X217">
            <v>102506.17983356077</v>
          </cell>
          <cell r="Y217">
            <v>96066.15947974642</v>
          </cell>
          <cell r="Z217">
            <v>71774.790253555548</v>
          </cell>
          <cell r="AA217">
            <v>1857235.104157459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14303.417820384617</v>
          </cell>
          <cell r="H219">
            <v>16980.157681174634</v>
          </cell>
          <cell r="I219">
            <v>13076.394475294321</v>
          </cell>
          <cell r="J219">
            <v>110010.58782597829</v>
          </cell>
          <cell r="K219">
            <v>113494.59635071905</v>
          </cell>
          <cell r="L219">
            <v>116194.55198013721</v>
          </cell>
          <cell r="M219">
            <v>108251.55684887312</v>
          </cell>
          <cell r="N219">
            <v>113170.82550345043</v>
          </cell>
          <cell r="O219">
            <v>112964.44939696978</v>
          </cell>
          <cell r="P219">
            <v>112752.33502526939</v>
          </cell>
          <cell r="Q219">
            <v>105330.09618636078</v>
          </cell>
          <cell r="R219">
            <v>108499.97808549862</v>
          </cell>
          <cell r="S219">
            <v>111872.31449736966</v>
          </cell>
          <cell r="T219">
            <v>113618.75095106458</v>
          </cell>
          <cell r="U219">
            <v>112413.55598177257</v>
          </cell>
          <cell r="V219">
            <v>104093.1423595885</v>
          </cell>
          <cell r="W219">
            <v>99861.263620690501</v>
          </cell>
          <cell r="X219">
            <v>102506.17983356077</v>
          </cell>
          <cell r="Y219">
            <v>96066.15947974642</v>
          </cell>
          <cell r="Z219">
            <v>71774.790253555548</v>
          </cell>
          <cell r="AA219">
            <v>1857235.104157459</v>
          </cell>
        </row>
        <row r="220">
          <cell r="B220" t="str">
            <v>10- CONTRIBUIÇÃO SOCIAL (Legislação vigente)</v>
          </cell>
          <cell r="G220">
            <v>1145.0414256307693</v>
          </cell>
          <cell r="H220">
            <v>1358.4126144939717</v>
          </cell>
          <cell r="I220">
            <v>1046.1115580235455</v>
          </cell>
          <cell r="J220">
            <v>8800.8470260782669</v>
          </cell>
          <cell r="K220">
            <v>9079.5677080575279</v>
          </cell>
          <cell r="L220">
            <v>9295.5641584109708</v>
          </cell>
          <cell r="M220">
            <v>8660.1245479098488</v>
          </cell>
          <cell r="N220">
            <v>9053.6660402760353</v>
          </cell>
          <cell r="O220">
            <v>9037.1559517575788</v>
          </cell>
          <cell r="P220">
            <v>9020.1868020215516</v>
          </cell>
          <cell r="Q220">
            <v>8426.4076949088612</v>
          </cell>
          <cell r="R220">
            <v>8679.9982468398866</v>
          </cell>
          <cell r="S220">
            <v>8949.7851597895751</v>
          </cell>
          <cell r="T220">
            <v>9089.500076085169</v>
          </cell>
          <cell r="U220">
            <v>8993.084478541803</v>
          </cell>
          <cell r="V220">
            <v>8327.4513887670819</v>
          </cell>
          <cell r="W220">
            <v>7988.9010896552427</v>
          </cell>
          <cell r="X220">
            <v>8200.4943866848607</v>
          </cell>
          <cell r="Y220">
            <v>7685.29275837971</v>
          </cell>
          <cell r="Z220">
            <v>5741.9832202844409</v>
          </cell>
          <cell r="AA220">
            <v>148579.57633259665</v>
          </cell>
        </row>
        <row r="221">
          <cell r="B221" t="str">
            <v>11- RESULTADO ANTES IMPOSTO DE RENDA    (9 - 10)</v>
          </cell>
          <cell r="G221">
            <v>13158.376394753848</v>
          </cell>
          <cell r="H221">
            <v>15621.745066680664</v>
          </cell>
          <cell r="I221">
            <v>12030.282917270775</v>
          </cell>
          <cell r="J221">
            <v>101209.74079990003</v>
          </cell>
          <cell r="K221">
            <v>104415.02864266152</v>
          </cell>
          <cell r="L221">
            <v>106898.98782172624</v>
          </cell>
          <cell r="M221">
            <v>99591.432300963279</v>
          </cell>
          <cell r="N221">
            <v>104117.15946317439</v>
          </cell>
          <cell r="O221">
            <v>103927.2934452122</v>
          </cell>
          <cell r="P221">
            <v>103732.14822324784</v>
          </cell>
          <cell r="Q221">
            <v>96903.688491451918</v>
          </cell>
          <cell r="R221">
            <v>99819.979838658735</v>
          </cell>
          <cell r="S221">
            <v>102922.52933758008</v>
          </cell>
          <cell r="T221">
            <v>104529.25087497941</v>
          </cell>
          <cell r="U221">
            <v>103420.47150323077</v>
          </cell>
          <cell r="V221">
            <v>95765.690970821423</v>
          </cell>
          <cell r="W221">
            <v>91872.362531035265</v>
          </cell>
          <cell r="X221">
            <v>94305.685446875912</v>
          </cell>
          <cell r="Y221">
            <v>88380.866721366707</v>
          </cell>
          <cell r="Z221">
            <v>66032.807033271107</v>
          </cell>
          <cell r="AA221">
            <v>1708655.5278248624</v>
          </cell>
        </row>
        <row r="222">
          <cell r="B222" t="str">
            <v>12- IMPOSTO DE RENDA (Legislação vigente)</v>
          </cell>
          <cell r="G222">
            <v>3554.2544550961538</v>
          </cell>
          <cell r="H222">
            <v>4221.0394202936623</v>
          </cell>
          <cell r="I222">
            <v>3245.0986188235784</v>
          </cell>
          <cell r="J222">
            <v>27478.646956494576</v>
          </cell>
          <cell r="K222">
            <v>28349.649087679762</v>
          </cell>
          <cell r="L222">
            <v>29024.637995034296</v>
          </cell>
          <cell r="M222">
            <v>27038.889212218266</v>
          </cell>
          <cell r="N222">
            <v>28268.70637586261</v>
          </cell>
          <cell r="O222">
            <v>28217.11234924243</v>
          </cell>
          <cell r="P222">
            <v>28164.083756317348</v>
          </cell>
          <cell r="Q222">
            <v>26308.524046590195</v>
          </cell>
          <cell r="R222">
            <v>27100.994521374651</v>
          </cell>
          <cell r="S222">
            <v>27944.078624342415</v>
          </cell>
          <cell r="T222">
            <v>28380.687737766144</v>
          </cell>
          <cell r="U222">
            <v>28079.388995443136</v>
          </cell>
          <cell r="V222">
            <v>25999.285589897114</v>
          </cell>
          <cell r="W222">
            <v>24941.315905172632</v>
          </cell>
          <cell r="X222">
            <v>25602.544958390183</v>
          </cell>
          <cell r="Y222">
            <v>23992.539869936598</v>
          </cell>
          <cell r="Z222">
            <v>17919.697563388876</v>
          </cell>
          <cell r="AA222">
            <v>463831.1760393646</v>
          </cell>
        </row>
        <row r="223">
          <cell r="B223" t="str">
            <v>13- RESULTADO DE EXERCÍCIO    (11 - 12)</v>
          </cell>
          <cell r="G223">
            <v>9604.1219396576944</v>
          </cell>
          <cell r="H223">
            <v>11400.705646387001</v>
          </cell>
          <cell r="I223">
            <v>8785.1842984471969</v>
          </cell>
          <cell r="J223">
            <v>73731.093843405455</v>
          </cell>
          <cell r="K223">
            <v>76065.379554981759</v>
          </cell>
          <cell r="L223">
            <v>77874.349826691949</v>
          </cell>
          <cell r="M223">
            <v>72552.543088745006</v>
          </cell>
          <cell r="N223">
            <v>75848.453087311791</v>
          </cell>
          <cell r="O223">
            <v>75710.181095969776</v>
          </cell>
          <cell r="P223">
            <v>75568.064466930489</v>
          </cell>
          <cell r="Q223">
            <v>70595.16444486173</v>
          </cell>
          <cell r="R223">
            <v>72718.985317284081</v>
          </cell>
          <cell r="S223">
            <v>74978.45071323766</v>
          </cell>
          <cell r="T223">
            <v>76148.563137213263</v>
          </cell>
          <cell r="U223">
            <v>75341.082507787636</v>
          </cell>
          <cell r="V223">
            <v>69766.405380924305</v>
          </cell>
          <cell r="W223">
            <v>66931.046625862626</v>
          </cell>
          <cell r="X223">
            <v>68703.140488485733</v>
          </cell>
          <cell r="Y223">
            <v>64388.326851430109</v>
          </cell>
          <cell r="Z223">
            <v>48113.109469882227</v>
          </cell>
          <cell r="AA223">
            <v>1244824.3517854977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281870.43451357714</v>
          </cell>
          <cell r="H229">
            <v>286574.27087079739</v>
          </cell>
          <cell r="I229">
            <v>291357.04521706002</v>
          </cell>
          <cell r="J229">
            <v>296220.09080758004</v>
          </cell>
          <cell r="K229">
            <v>301164.76358093088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1457186.6049899457</v>
          </cell>
        </row>
        <row r="230">
          <cell r="B230" t="str">
            <v>1.1 - Operacionais    (1.1.1 + 1.1.2)</v>
          </cell>
          <cell r="G230">
            <v>281870.43451357714</v>
          </cell>
          <cell r="H230">
            <v>286574.27087079739</v>
          </cell>
          <cell r="I230">
            <v>291357.04521706002</v>
          </cell>
          <cell r="J230">
            <v>296220.09080758004</v>
          </cell>
          <cell r="K230">
            <v>301164.76358093088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1457186.6049899457</v>
          </cell>
        </row>
        <row r="231">
          <cell r="B231" t="str">
            <v>1.1.1 - Receitas de  Pedágios    (Transp. Qd.2.1.1.2)</v>
          </cell>
          <cell r="G231">
            <v>274390.77790658275</v>
          </cell>
          <cell r="H231">
            <v>278969.79421749973</v>
          </cell>
          <cell r="I231">
            <v>283625.65383501293</v>
          </cell>
          <cell r="J231">
            <v>288359.6546353476</v>
          </cell>
          <cell r="K231">
            <v>293173.11657616671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1418518.9971706099</v>
          </cell>
        </row>
        <row r="232">
          <cell r="B232" t="str">
            <v>1.1.2 - Outras Receitas Operacionais    (calculado 2.1.2.)</v>
          </cell>
          <cell r="G232">
            <v>7479.656606994391</v>
          </cell>
          <cell r="H232">
            <v>7604.4766532976446</v>
          </cell>
          <cell r="I232">
            <v>7731.391382047118</v>
          </cell>
          <cell r="J232">
            <v>7860.436172232432</v>
          </cell>
          <cell r="K232">
            <v>7991.6470047642051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38667.60781933579</v>
          </cell>
        </row>
        <row r="233">
          <cell r="B233" t="str">
            <v>2 -  DEDUÇÕES DA RECEITA    (2.1)</v>
          </cell>
          <cell r="G233">
            <v>25452.900236576013</v>
          </cell>
          <cell r="H233">
            <v>25877.656659633005</v>
          </cell>
          <cell r="I233">
            <v>26309.541183100519</v>
          </cell>
          <cell r="J233">
            <v>26748.67419992448</v>
          </cell>
          <cell r="K233">
            <v>27195.178151358057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131583.95043059206</v>
          </cell>
        </row>
        <row r="234">
          <cell r="B234" t="str">
            <v>2.1 - Tributos sobre Faturamento    (2.1.1+ .... + 2.1.4)</v>
          </cell>
          <cell r="G234">
            <v>25452.900236576013</v>
          </cell>
          <cell r="H234">
            <v>25877.656659633005</v>
          </cell>
          <cell r="I234">
            <v>26309.541183100519</v>
          </cell>
          <cell r="J234">
            <v>26748.67419992448</v>
          </cell>
          <cell r="K234">
            <v>27195.178151358057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131583.95043059206</v>
          </cell>
        </row>
        <row r="235">
          <cell r="B235" t="str">
            <v>2.1.1 - I.S.S    (transp. Qd  1.3.)</v>
          </cell>
          <cell r="G235">
            <v>14093.521725678858</v>
          </cell>
          <cell r="H235">
            <v>14328.71354353987</v>
          </cell>
          <cell r="I235">
            <v>14567.852260853002</v>
          </cell>
          <cell r="J235">
            <v>14811.004540379003</v>
          </cell>
          <cell r="K235">
            <v>15058.238179046544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72859.330249497274</v>
          </cell>
        </row>
        <row r="236">
          <cell r="B236" t="str">
            <v>2.1.2 - Cofins    (transp. Qd 1.3.)</v>
          </cell>
          <cell r="G236">
            <v>8456.1130354073139</v>
          </cell>
          <cell r="H236">
            <v>8597.2281261239223</v>
          </cell>
          <cell r="I236">
            <v>8740.7113565117997</v>
          </cell>
          <cell r="J236">
            <v>8886.6027242274013</v>
          </cell>
          <cell r="K236">
            <v>9034.9429074279269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43715.598149698359</v>
          </cell>
        </row>
        <row r="237">
          <cell r="B237" t="str">
            <v>2.1.3 - Pis / Pasep    (transp. Qd 1.3.)</v>
          </cell>
          <cell r="G237">
            <v>1832.1578243382514</v>
          </cell>
          <cell r="H237">
            <v>1862.732760660183</v>
          </cell>
          <cell r="I237">
            <v>1893.82079391089</v>
          </cell>
          <cell r="J237">
            <v>1925.4305902492702</v>
          </cell>
          <cell r="K237">
            <v>1957.5709632760506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9471.7129324346442</v>
          </cell>
        </row>
        <row r="238">
          <cell r="B238" t="str">
            <v>2.1.4 - CPMF    (transp Qd 1.3.)</v>
          </cell>
          <cell r="G238">
            <v>1071.1076511515932</v>
          </cell>
          <cell r="H238">
            <v>1088.9822293090301</v>
          </cell>
          <cell r="I238">
            <v>1107.156771824828</v>
          </cell>
          <cell r="J238">
            <v>1125.6363450688041</v>
          </cell>
          <cell r="K238">
            <v>1144.4261016075372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5537.3090989617922</v>
          </cell>
        </row>
        <row r="239">
          <cell r="B239" t="str">
            <v>3 -  RECEITA LIQUIDA    (1 - 2)</v>
          </cell>
          <cell r="G239">
            <v>256417.53427700113</v>
          </cell>
          <cell r="H239">
            <v>260696.61421116439</v>
          </cell>
          <cell r="I239">
            <v>265047.50403395947</v>
          </cell>
          <cell r="J239">
            <v>269471.41660765558</v>
          </cell>
          <cell r="K239">
            <v>273969.58542957285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1325602.6545593536</v>
          </cell>
        </row>
        <row r="240">
          <cell r="B240" t="str">
            <v>4 -  DESPESAS    (4.1)</v>
          </cell>
          <cell r="G240">
            <v>59182.074165761383</v>
          </cell>
          <cell r="H240">
            <v>59324.600407385165</v>
          </cell>
          <cell r="I240">
            <v>59469.518470076917</v>
          </cell>
          <cell r="J240">
            <v>59616.868751469672</v>
          </cell>
          <cell r="K240">
            <v>59766.692336502201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297359.75413119537</v>
          </cell>
        </row>
        <row r="241">
          <cell r="B241" t="str">
            <v>4.1 - Operacionais    (4.1.1+ .... + 4.1.10)</v>
          </cell>
          <cell r="G241">
            <v>59182.074165761383</v>
          </cell>
          <cell r="H241">
            <v>59324.600407385165</v>
          </cell>
          <cell r="I241">
            <v>59469.518470076917</v>
          </cell>
          <cell r="J241">
            <v>59616.868751469672</v>
          </cell>
          <cell r="K241">
            <v>59766.692336502201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297359.75413119537</v>
          </cell>
        </row>
        <row r="242">
          <cell r="B242" t="str">
            <v>4.1.1  -  Pessoal e Administradores    (Transp. Qd. 1.3.)</v>
          </cell>
          <cell r="G242">
            <v>34047</v>
          </cell>
          <cell r="H242">
            <v>34047</v>
          </cell>
          <cell r="I242">
            <v>34047</v>
          </cell>
          <cell r="J242">
            <v>34047</v>
          </cell>
          <cell r="K242">
            <v>34047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170235</v>
          </cell>
        </row>
        <row r="243">
          <cell r="B243" t="str">
            <v>4.1.2  -  Conservação de Rotina    (Transp. Qd. 1.3.)</v>
          </cell>
          <cell r="G243">
            <v>6997</v>
          </cell>
          <cell r="H243">
            <v>6997</v>
          </cell>
          <cell r="I243">
            <v>6997</v>
          </cell>
          <cell r="J243">
            <v>6997</v>
          </cell>
          <cell r="K243">
            <v>6997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34985</v>
          </cell>
        </row>
        <row r="244">
          <cell r="B244" t="str">
            <v>4.1.3  -  Consumo    (Transp. Qd. 1.3.)</v>
          </cell>
          <cell r="G244">
            <v>1135</v>
          </cell>
          <cell r="H244">
            <v>1135</v>
          </cell>
          <cell r="I244">
            <v>1135</v>
          </cell>
          <cell r="J244">
            <v>1135</v>
          </cell>
          <cell r="K244">
            <v>1135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5675</v>
          </cell>
        </row>
        <row r="245">
          <cell r="B245" t="str">
            <v>4.1.4  -  Transportes    (Transp. Qd. 1.3.)</v>
          </cell>
          <cell r="G245">
            <v>5306</v>
          </cell>
          <cell r="H245">
            <v>5306</v>
          </cell>
          <cell r="I245">
            <v>5306</v>
          </cell>
          <cell r="J245">
            <v>5306</v>
          </cell>
          <cell r="K245">
            <v>5306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26530</v>
          </cell>
        </row>
        <row r="246">
          <cell r="B246" t="str">
            <v>4.1.5  -  Diversas    (Transp. Qd. 1.3.)</v>
          </cell>
          <cell r="G246">
            <v>1745</v>
          </cell>
          <cell r="H246">
            <v>1745</v>
          </cell>
          <cell r="I246">
            <v>1745</v>
          </cell>
          <cell r="J246">
            <v>1745</v>
          </cell>
          <cell r="K246">
            <v>1745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8725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910</v>
          </cell>
          <cell r="H248">
            <v>910</v>
          </cell>
          <cell r="I248">
            <v>910</v>
          </cell>
          <cell r="J248">
            <v>910</v>
          </cell>
          <cell r="K248">
            <v>910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4550</v>
          </cell>
        </row>
        <row r="249">
          <cell r="B249" t="str">
            <v xml:space="preserve">4.1.8  -  Garantias  (transp. Qd 1.3.)  </v>
          </cell>
          <cell r="G249">
            <v>585.96113035407313</v>
          </cell>
          <cell r="H249">
            <v>587.37228126123932</v>
          </cell>
          <cell r="I249">
            <v>588.80711356511802</v>
          </cell>
          <cell r="J249">
            <v>590.26602724227405</v>
          </cell>
          <cell r="K249">
            <v>591.74942907427931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2944.1559814969837</v>
          </cell>
        </row>
        <row r="250">
          <cell r="B250" t="str">
            <v xml:space="preserve">4.1.9  -  Parc.Variável da Concessão   </v>
          </cell>
          <cell r="G250">
            <v>8456.1130354073139</v>
          </cell>
          <cell r="H250">
            <v>8597.2281261239223</v>
          </cell>
          <cell r="I250">
            <v>8740.7113565117997</v>
          </cell>
          <cell r="J250">
            <v>8886.6027242274013</v>
          </cell>
          <cell r="K250">
            <v>9034.9429074279269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43715.598149698359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197235.46011123975</v>
          </cell>
          <cell r="H252">
            <v>201372.01380377921</v>
          </cell>
          <cell r="I252">
            <v>205577.98556388257</v>
          </cell>
          <cell r="J252">
            <v>209854.54785618591</v>
          </cell>
          <cell r="K252">
            <v>214202.89309307066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1028242.9004281582</v>
          </cell>
        </row>
        <row r="253">
          <cell r="B253" t="str">
            <v>6 -  RESULTADO FINANCEIRO    (6.1)</v>
          </cell>
          <cell r="G253">
            <v>1371.8945199298544</v>
          </cell>
          <cell r="H253">
            <v>1394.7886107281797</v>
          </cell>
          <cell r="I253">
            <v>1418.0669014329922</v>
          </cell>
          <cell r="J253">
            <v>1441.7358811445981</v>
          </cell>
          <cell r="K253">
            <v>1465.8021493657147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7092.2880626013393</v>
          </cell>
        </row>
        <row r="254">
          <cell r="B254" t="str">
            <v>6.1 - Receitas    (Transp. Qd. 2B)</v>
          </cell>
          <cell r="G254">
            <v>1371.8945199298544</v>
          </cell>
          <cell r="H254">
            <v>1394.7886107281797</v>
          </cell>
          <cell r="I254">
            <v>1418.0669014329922</v>
          </cell>
          <cell r="J254">
            <v>1441.7358811445981</v>
          </cell>
          <cell r="K254">
            <v>1465.8021493657147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7092.2880626013393</v>
          </cell>
        </row>
        <row r="255">
          <cell r="B255" t="str">
            <v>7 -  RESULTADO OPERACIONAL    (5 + 6)</v>
          </cell>
          <cell r="G255">
            <v>198607.35463116961</v>
          </cell>
          <cell r="H255">
            <v>202766.80241450737</v>
          </cell>
          <cell r="I255">
            <v>206996.05246531556</v>
          </cell>
          <cell r="J255">
            <v>211296.28373733049</v>
          </cell>
          <cell r="K255">
            <v>215668.69524243637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1035335.1884907596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198607.35463116961</v>
          </cell>
          <cell r="H257">
            <v>202766.80241450737</v>
          </cell>
          <cell r="I257">
            <v>206996.05246531556</v>
          </cell>
          <cell r="J257">
            <v>211296.28373733049</v>
          </cell>
          <cell r="K257">
            <v>215668.69524243637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1035335.1884907596</v>
          </cell>
        </row>
        <row r="258">
          <cell r="B258" t="str">
            <v>10- CONTRIBUIÇÃO SOCIAL (Legislação vigente)</v>
          </cell>
          <cell r="G258">
            <v>15888.58837049357</v>
          </cell>
          <cell r="H258">
            <v>16221.34419316059</v>
          </cell>
          <cell r="I258">
            <v>16559.684197225244</v>
          </cell>
          <cell r="J258">
            <v>16903.702698986439</v>
          </cell>
          <cell r="K258">
            <v>17253.495619394911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82826.815079260763</v>
          </cell>
        </row>
        <row r="259">
          <cell r="B259" t="str">
            <v>11- RESULTADO ANTES IMPOSTO DE RENDA    (9 - 10)</v>
          </cell>
          <cell r="G259">
            <v>182718.76626067603</v>
          </cell>
          <cell r="H259">
            <v>186545.45822134678</v>
          </cell>
          <cell r="I259">
            <v>190436.3682680903</v>
          </cell>
          <cell r="J259">
            <v>194392.58103834407</v>
          </cell>
          <cell r="K259">
            <v>198415.19962304147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952508.37341149885</v>
          </cell>
        </row>
        <row r="260">
          <cell r="B260" t="str">
            <v>12- IMPOSTO DE RENDA (Legislação vigente)</v>
          </cell>
          <cell r="G260">
            <v>49627.838657792403</v>
          </cell>
          <cell r="H260">
            <v>50667.700603626843</v>
          </cell>
          <cell r="I260">
            <v>51725.01311632889</v>
          </cell>
          <cell r="J260">
            <v>52800.070934332623</v>
          </cell>
          <cell r="K260">
            <v>53893.173810609092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258713.79712268984</v>
          </cell>
        </row>
        <row r="261">
          <cell r="B261" t="str">
            <v>13- RESULTADO DE EXERCÍCIO    (11 - 12)</v>
          </cell>
          <cell r="G261">
            <v>133090.92760288363</v>
          </cell>
          <cell r="H261">
            <v>135877.75761771994</v>
          </cell>
          <cell r="I261">
            <v>138711.35515176141</v>
          </cell>
          <cell r="J261">
            <v>141592.51010401145</v>
          </cell>
          <cell r="K261">
            <v>144522.02581243237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693794.57628880907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74719</v>
          </cell>
          <cell r="H267">
            <v>100029</v>
          </cell>
          <cell r="I267">
            <v>107400</v>
          </cell>
          <cell r="J267">
            <v>222064</v>
          </cell>
          <cell r="K267">
            <v>230667.11239999998</v>
          </cell>
          <cell r="L267">
            <v>236017.83349270842</v>
          </cell>
          <cell r="M267">
            <v>231726.41174760429</v>
          </cell>
          <cell r="N267">
            <v>234773.70425958713</v>
          </cell>
          <cell r="O267">
            <v>238285.27272684977</v>
          </cell>
          <cell r="P267">
            <v>241956.75116454266</v>
          </cell>
          <cell r="Q267">
            <v>245123.58230852691</v>
          </cell>
          <cell r="R267">
            <v>248683.97268178276</v>
          </cell>
          <cell r="S267">
            <v>252301.19439623621</v>
          </cell>
          <cell r="T267">
            <v>255967.73247612332</v>
          </cell>
          <cell r="U267">
            <v>259687.02239440699</v>
          </cell>
          <cell r="V267">
            <v>263458.5832422392</v>
          </cell>
          <cell r="W267">
            <v>270401.46703550639</v>
          </cell>
          <cell r="X267">
            <v>278782.56110807159</v>
          </cell>
          <cell r="Y267">
            <v>282853.84794131375</v>
          </cell>
          <cell r="Z267">
            <v>286986.52337955317</v>
          </cell>
          <cell r="AA267">
            <v>4561885.5727550527</v>
          </cell>
        </row>
        <row r="268">
          <cell r="B268" t="str">
            <v>1.1.  RECEITAS     (1.1.1.+ ... + 1.1.4)</v>
          </cell>
          <cell r="G268">
            <v>74719</v>
          </cell>
          <cell r="H268">
            <v>100029</v>
          </cell>
          <cell r="I268">
            <v>107400</v>
          </cell>
          <cell r="J268">
            <v>222064</v>
          </cell>
          <cell r="K268">
            <v>230667.11239999998</v>
          </cell>
          <cell r="L268">
            <v>236017.83349270842</v>
          </cell>
          <cell r="M268">
            <v>231726.41174760429</v>
          </cell>
          <cell r="N268">
            <v>234773.70425958713</v>
          </cell>
          <cell r="O268">
            <v>238285.27272684977</v>
          </cell>
          <cell r="P268">
            <v>241956.75116454266</v>
          </cell>
          <cell r="Q268">
            <v>245123.58230852691</v>
          </cell>
          <cell r="R268">
            <v>248683.97268178276</v>
          </cell>
          <cell r="S268">
            <v>252301.19439623621</v>
          </cell>
          <cell r="T268">
            <v>255967.73247612332</v>
          </cell>
          <cell r="U268">
            <v>259687.02239440699</v>
          </cell>
          <cell r="V268">
            <v>263458.5832422392</v>
          </cell>
          <cell r="W268">
            <v>270401.46703550639</v>
          </cell>
          <cell r="X268">
            <v>278782.56110807159</v>
          </cell>
          <cell r="Y268">
            <v>282853.84794131375</v>
          </cell>
          <cell r="Z268">
            <v>286986.52337955317</v>
          </cell>
          <cell r="AA268">
            <v>4561885.5727550527</v>
          </cell>
        </row>
        <row r="269">
          <cell r="B269" t="str">
            <v>1.1.1   Receitas de Pedágio</v>
          </cell>
          <cell r="G269">
            <v>73430</v>
          </cell>
          <cell r="H269">
            <v>96402</v>
          </cell>
          <cell r="I269">
            <v>98799</v>
          </cell>
          <cell r="J269">
            <v>213157</v>
          </cell>
          <cell r="K269">
            <v>221357.11239999998</v>
          </cell>
          <cell r="L269">
            <v>226683.83349270842</v>
          </cell>
          <cell r="M269">
            <v>222366.41174760429</v>
          </cell>
          <cell r="N269">
            <v>225387.70425958713</v>
          </cell>
          <cell r="O269">
            <v>228873.27272684977</v>
          </cell>
          <cell r="P269">
            <v>232517.75116454266</v>
          </cell>
          <cell r="Q269">
            <v>235660.58230852691</v>
          </cell>
          <cell r="R269">
            <v>239197.97268178276</v>
          </cell>
          <cell r="S269">
            <v>242790.19439623621</v>
          </cell>
          <cell r="T269">
            <v>246432.73247612332</v>
          </cell>
          <cell r="U269">
            <v>250127.02239440699</v>
          </cell>
          <cell r="V269">
            <v>253872.58324223923</v>
          </cell>
          <cell r="W269">
            <v>260789.46703550639</v>
          </cell>
          <cell r="X269">
            <v>269144.56110807159</v>
          </cell>
          <cell r="Y269">
            <v>273189.84794131375</v>
          </cell>
          <cell r="Z269">
            <v>277295.52337955317</v>
          </cell>
          <cell r="AA269">
            <v>4387474.5727550527</v>
          </cell>
        </row>
        <row r="270">
          <cell r="B270" t="str">
            <v>1.1.2   Outras Receitas Operacionais</v>
          </cell>
          <cell r="G270">
            <v>922</v>
          </cell>
          <cell r="H270">
            <v>3145</v>
          </cell>
          <cell r="I270">
            <v>7838</v>
          </cell>
          <cell r="J270">
            <v>7841</v>
          </cell>
          <cell r="K270">
            <v>8144</v>
          </cell>
          <cell r="L270">
            <v>8147.0000000000009</v>
          </cell>
          <cell r="M270">
            <v>8150</v>
          </cell>
          <cell r="N270">
            <v>8153</v>
          </cell>
          <cell r="O270">
            <v>8156</v>
          </cell>
          <cell r="P270">
            <v>8159</v>
          </cell>
          <cell r="Q270">
            <v>8162</v>
          </cell>
          <cell r="R270">
            <v>8165</v>
          </cell>
          <cell r="S270">
            <v>8168</v>
          </cell>
          <cell r="T270">
            <v>8170.9999999999991</v>
          </cell>
          <cell r="U270">
            <v>8174</v>
          </cell>
          <cell r="V270">
            <v>8177</v>
          </cell>
          <cell r="W270">
            <v>8180</v>
          </cell>
          <cell r="X270">
            <v>8183</v>
          </cell>
          <cell r="Y270">
            <v>8186.0000000000009</v>
          </cell>
          <cell r="Z270">
            <v>8189</v>
          </cell>
          <cell r="AA270">
            <v>150410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367</v>
          </cell>
          <cell r="H272">
            <v>482</v>
          </cell>
          <cell r="I272">
            <v>763</v>
          </cell>
          <cell r="J272">
            <v>1066</v>
          </cell>
          <cell r="K272">
            <v>1166</v>
          </cell>
          <cell r="L272">
            <v>1187</v>
          </cell>
          <cell r="M272">
            <v>1210</v>
          </cell>
          <cell r="N272">
            <v>1233</v>
          </cell>
          <cell r="O272">
            <v>1256</v>
          </cell>
          <cell r="P272">
            <v>1280</v>
          </cell>
          <cell r="Q272">
            <v>1301</v>
          </cell>
          <cell r="R272">
            <v>1321</v>
          </cell>
          <cell r="S272">
            <v>1343</v>
          </cell>
          <cell r="T272">
            <v>1364</v>
          </cell>
          <cell r="U272">
            <v>1386</v>
          </cell>
          <cell r="V272">
            <v>1409</v>
          </cell>
          <cell r="W272">
            <v>1432</v>
          </cell>
          <cell r="X272">
            <v>1455</v>
          </cell>
          <cell r="Y272">
            <v>1478</v>
          </cell>
          <cell r="Z272">
            <v>1502.0000000000002</v>
          </cell>
          <cell r="AA272">
            <v>24001</v>
          </cell>
        </row>
        <row r="273">
          <cell r="B273" t="str">
            <v>2.  DESEMBOLSOS     (2.1.+ ... + 2.4)</v>
          </cell>
          <cell r="G273">
            <v>148826.92388072691</v>
          </cell>
          <cell r="H273">
            <v>220374.23753478762</v>
          </cell>
          <cell r="I273">
            <v>229030.86067684711</v>
          </cell>
          <cell r="J273">
            <v>231783.11098257283</v>
          </cell>
          <cell r="K273">
            <v>149960.5918943373</v>
          </cell>
          <cell r="L273">
            <v>152611.87394570222</v>
          </cell>
          <cell r="M273">
            <v>141811.6823764795</v>
          </cell>
          <cell r="N273">
            <v>144688.10323180893</v>
          </cell>
          <cell r="O273">
            <v>191144.8028870275</v>
          </cell>
          <cell r="P273">
            <v>168771.24638235764</v>
          </cell>
          <cell r="Q273">
            <v>132985.26496600069</v>
          </cell>
          <cell r="R273">
            <v>132014.80908564222</v>
          </cell>
          <cell r="S273">
            <v>153006.16343129351</v>
          </cell>
          <cell r="T273">
            <v>142137.14264731971</v>
          </cell>
          <cell r="U273">
            <v>181275.39258293336</v>
          </cell>
          <cell r="V273">
            <v>198314.99342638504</v>
          </cell>
          <cell r="W273">
            <v>157208.37990446435</v>
          </cell>
          <cell r="X273">
            <v>142137.98021416541</v>
          </cell>
          <cell r="Y273">
            <v>155864.99891347936</v>
          </cell>
          <cell r="Z273">
            <v>143105.24775739125</v>
          </cell>
          <cell r="AA273">
            <v>3317053.8067217227</v>
          </cell>
        </row>
        <row r="274">
          <cell r="B274" t="str">
            <v>2.1.  OPERACIONAIS     (2.1.1.+ ... + 2.1.8)</v>
          </cell>
          <cell r="G274">
            <v>36270.368000000002</v>
          </cell>
          <cell r="H274">
            <v>51409.9355</v>
          </cell>
          <cell r="I274">
            <v>54750.620499999997</v>
          </cell>
          <cell r="J274">
            <v>61839.406999999999</v>
          </cell>
          <cell r="K274">
            <v>62209.801726600002</v>
          </cell>
          <cell r="L274">
            <v>62575.396787475693</v>
          </cell>
          <cell r="M274">
            <v>70673.083929921762</v>
          </cell>
          <cell r="N274">
            <v>71328.150918454281</v>
          </cell>
          <cell r="O274">
            <v>72121.792090872506</v>
          </cell>
          <cell r="P274">
            <v>72392.178975732939</v>
          </cell>
          <cell r="Q274">
            <v>72639.173369687574</v>
          </cell>
          <cell r="R274">
            <v>72894.297136974201</v>
          </cell>
          <cell r="S274">
            <v>73188.163815274427</v>
          </cell>
          <cell r="T274">
            <v>73466.382859184669</v>
          </cell>
          <cell r="U274">
            <v>73757.078437116201</v>
          </cell>
          <cell r="V274">
            <v>74038.2089504537</v>
          </cell>
          <cell r="W274">
            <v>74615.658898571302</v>
          </cell>
          <cell r="X274">
            <v>75323.514035848202</v>
          </cell>
          <cell r="Y274">
            <v>75648.570846923642</v>
          </cell>
          <cell r="Z274">
            <v>75973.851272331347</v>
          </cell>
          <cell r="AA274">
            <v>1357115.6350514225</v>
          </cell>
        </row>
        <row r="275">
          <cell r="B275" t="str">
            <v xml:space="preserve">2.1.1.  Pessoal / Administradores   </v>
          </cell>
          <cell r="G275">
            <v>20034</v>
          </cell>
          <cell r="H275">
            <v>27971</v>
          </cell>
          <cell r="I275">
            <v>31249</v>
          </cell>
          <cell r="J275">
            <v>34297</v>
          </cell>
          <cell r="K275">
            <v>34048</v>
          </cell>
          <cell r="L275">
            <v>34047</v>
          </cell>
          <cell r="M275">
            <v>34048</v>
          </cell>
          <cell r="N275">
            <v>34047</v>
          </cell>
          <cell r="O275">
            <v>34048</v>
          </cell>
          <cell r="P275">
            <v>34047</v>
          </cell>
          <cell r="Q275">
            <v>34048</v>
          </cell>
          <cell r="R275">
            <v>34047</v>
          </cell>
          <cell r="S275">
            <v>34048</v>
          </cell>
          <cell r="T275">
            <v>34047</v>
          </cell>
          <cell r="U275">
            <v>34048</v>
          </cell>
          <cell r="V275">
            <v>34047</v>
          </cell>
          <cell r="W275">
            <v>34047</v>
          </cell>
          <cell r="X275">
            <v>34047</v>
          </cell>
          <cell r="Y275">
            <v>34047</v>
          </cell>
          <cell r="Z275">
            <v>34047</v>
          </cell>
          <cell r="AA275">
            <v>658309</v>
          </cell>
        </row>
        <row r="276">
          <cell r="B276" t="str">
            <v xml:space="preserve">2.1.2.  Conservação de Rotina  </v>
          </cell>
          <cell r="G276">
            <v>2691</v>
          </cell>
          <cell r="H276">
            <v>5382</v>
          </cell>
          <cell r="I276">
            <v>5457</v>
          </cell>
          <cell r="J276">
            <v>5560</v>
          </cell>
          <cell r="K276">
            <v>6466</v>
          </cell>
          <cell r="L276">
            <v>6466</v>
          </cell>
          <cell r="M276">
            <v>6466</v>
          </cell>
          <cell r="N276">
            <v>6466</v>
          </cell>
          <cell r="O276">
            <v>6997</v>
          </cell>
          <cell r="P276">
            <v>6997</v>
          </cell>
          <cell r="Q276">
            <v>6997</v>
          </cell>
          <cell r="R276">
            <v>6997</v>
          </cell>
          <cell r="S276">
            <v>6997</v>
          </cell>
          <cell r="T276">
            <v>6997</v>
          </cell>
          <cell r="U276">
            <v>6997</v>
          </cell>
          <cell r="V276">
            <v>6997</v>
          </cell>
          <cell r="W276">
            <v>6997</v>
          </cell>
          <cell r="X276">
            <v>6997</v>
          </cell>
          <cell r="Y276">
            <v>6997</v>
          </cell>
          <cell r="Z276">
            <v>6997</v>
          </cell>
          <cell r="AA276">
            <v>128918</v>
          </cell>
        </row>
        <row r="277">
          <cell r="B277" t="str">
            <v xml:space="preserve">2.1.3.  Consumo   </v>
          </cell>
          <cell r="G277">
            <v>925</v>
          </cell>
          <cell r="H277">
            <v>987</v>
          </cell>
          <cell r="I277">
            <v>1000</v>
          </cell>
          <cell r="J277">
            <v>1135</v>
          </cell>
          <cell r="K277">
            <v>1135</v>
          </cell>
          <cell r="L277">
            <v>1135</v>
          </cell>
          <cell r="M277">
            <v>1135</v>
          </cell>
          <cell r="N277">
            <v>1135</v>
          </cell>
          <cell r="O277">
            <v>1135</v>
          </cell>
          <cell r="P277">
            <v>1135</v>
          </cell>
          <cell r="Q277">
            <v>1135</v>
          </cell>
          <cell r="R277">
            <v>1135</v>
          </cell>
          <cell r="S277">
            <v>1135</v>
          </cell>
          <cell r="T277">
            <v>1135</v>
          </cell>
          <cell r="U277">
            <v>1135</v>
          </cell>
          <cell r="V277">
            <v>1135</v>
          </cell>
          <cell r="W277">
            <v>1135</v>
          </cell>
          <cell r="X277">
            <v>1135</v>
          </cell>
          <cell r="Y277">
            <v>1135</v>
          </cell>
          <cell r="Z277">
            <v>1135</v>
          </cell>
          <cell r="AA277">
            <v>22207</v>
          </cell>
        </row>
        <row r="278">
          <cell r="B278" t="str">
            <v>2.1.4.  Transportes</v>
          </cell>
          <cell r="G278">
            <v>2399</v>
          </cell>
          <cell r="H278">
            <v>4565</v>
          </cell>
          <cell r="I278">
            <v>4981</v>
          </cell>
          <cell r="J278">
            <v>5230</v>
          </cell>
          <cell r="K278">
            <v>5306</v>
          </cell>
          <cell r="L278">
            <v>5307</v>
          </cell>
          <cell r="M278">
            <v>5306</v>
          </cell>
          <cell r="N278">
            <v>5307</v>
          </cell>
          <cell r="O278">
            <v>5306</v>
          </cell>
          <cell r="P278">
            <v>5307</v>
          </cell>
          <cell r="Q278">
            <v>5306</v>
          </cell>
          <cell r="R278">
            <v>5307</v>
          </cell>
          <cell r="S278">
            <v>5306</v>
          </cell>
          <cell r="T278">
            <v>5307</v>
          </cell>
          <cell r="U278">
            <v>5306</v>
          </cell>
          <cell r="V278">
            <v>5307</v>
          </cell>
          <cell r="W278">
            <v>5306</v>
          </cell>
          <cell r="X278">
            <v>5307</v>
          </cell>
          <cell r="Y278">
            <v>5306</v>
          </cell>
          <cell r="Z278">
            <v>5306</v>
          </cell>
          <cell r="AA278">
            <v>102078</v>
          </cell>
        </row>
        <row r="279">
          <cell r="B279" t="str">
            <v>2.1.5.  Diversas</v>
          </cell>
          <cell r="G279">
            <v>3376</v>
          </cell>
          <cell r="H279">
            <v>4638</v>
          </cell>
          <cell r="I279">
            <v>4059</v>
          </cell>
          <cell r="J279">
            <v>2441</v>
          </cell>
          <cell r="K279">
            <v>1745</v>
          </cell>
          <cell r="L279">
            <v>1745</v>
          </cell>
          <cell r="M279">
            <v>1745</v>
          </cell>
          <cell r="N279">
            <v>1745</v>
          </cell>
          <cell r="O279">
            <v>1745</v>
          </cell>
          <cell r="P279">
            <v>1745</v>
          </cell>
          <cell r="Q279">
            <v>1745</v>
          </cell>
          <cell r="R279">
            <v>1745</v>
          </cell>
          <cell r="S279">
            <v>1745</v>
          </cell>
          <cell r="T279">
            <v>1745</v>
          </cell>
          <cell r="U279">
            <v>1745</v>
          </cell>
          <cell r="V279">
            <v>1745</v>
          </cell>
          <cell r="W279">
            <v>1745</v>
          </cell>
          <cell r="X279">
            <v>1745</v>
          </cell>
          <cell r="Y279">
            <v>1745</v>
          </cell>
          <cell r="Z279">
            <v>1745</v>
          </cell>
          <cell r="AA279">
            <v>42434</v>
          </cell>
        </row>
        <row r="280">
          <cell r="B280" t="str">
            <v>2.1.6.  Tributos s/ Faturamento</v>
          </cell>
          <cell r="G280">
            <v>3457.3679999999999</v>
          </cell>
          <cell r="H280">
            <v>4628.9354999999996</v>
          </cell>
          <cell r="I280">
            <v>4958.6204999999991</v>
          </cell>
          <cell r="J280">
            <v>10276.406999999999</v>
          </cell>
          <cell r="K280">
            <v>10671.801726600001</v>
          </cell>
          <cell r="L280">
            <v>11063.396787475691</v>
          </cell>
          <cell r="M280">
            <v>19190.083929921766</v>
          </cell>
          <cell r="N280">
            <v>19875.150918454288</v>
          </cell>
          <cell r="O280">
            <v>20176.792090872506</v>
          </cell>
          <cell r="P280">
            <v>20492.178975732942</v>
          </cell>
          <cell r="Q280">
            <v>20764.173369687582</v>
          </cell>
          <cell r="R280">
            <v>21070.297136974208</v>
          </cell>
          <cell r="S280">
            <v>21381.163815274434</v>
          </cell>
          <cell r="T280">
            <v>21696.382859184665</v>
          </cell>
          <cell r="U280">
            <v>22016.078437116201</v>
          </cell>
          <cell r="V280">
            <v>22340.208950453693</v>
          </cell>
          <cell r="W280">
            <v>22938.658898571306</v>
          </cell>
          <cell r="X280">
            <v>23661.514035848195</v>
          </cell>
          <cell r="Y280">
            <v>24011.570846923642</v>
          </cell>
          <cell r="Z280">
            <v>24366.851272331354</v>
          </cell>
          <cell r="AA280">
            <v>349037.63505142246</v>
          </cell>
        </row>
        <row r="281">
          <cell r="B281" t="str">
            <v>2.1.7.  Seguros</v>
          </cell>
          <cell r="G281">
            <v>910</v>
          </cell>
          <cell r="H281">
            <v>910</v>
          </cell>
          <cell r="I281">
            <v>910</v>
          </cell>
          <cell r="J281">
            <v>910</v>
          </cell>
          <cell r="K281">
            <v>910</v>
          </cell>
          <cell r="L281">
            <v>910</v>
          </cell>
          <cell r="M281">
            <v>910</v>
          </cell>
          <cell r="N281">
            <v>910</v>
          </cell>
          <cell r="O281">
            <v>910</v>
          </cell>
          <cell r="P281">
            <v>910</v>
          </cell>
          <cell r="Q281">
            <v>910</v>
          </cell>
          <cell r="R281">
            <v>910</v>
          </cell>
          <cell r="S281">
            <v>910</v>
          </cell>
          <cell r="T281">
            <v>910</v>
          </cell>
          <cell r="U281">
            <v>910</v>
          </cell>
          <cell r="V281">
            <v>910</v>
          </cell>
          <cell r="W281">
            <v>910</v>
          </cell>
          <cell r="X281">
            <v>910</v>
          </cell>
          <cell r="Y281">
            <v>910</v>
          </cell>
          <cell r="Z281">
            <v>910</v>
          </cell>
          <cell r="AA281">
            <v>18200</v>
          </cell>
        </row>
        <row r="282">
          <cell r="B282" t="str">
            <v xml:space="preserve">2.1.8.  Garantias </v>
          </cell>
          <cell r="G282">
            <v>2478</v>
          </cell>
          <cell r="H282">
            <v>2328</v>
          </cell>
          <cell r="I282">
            <v>2136</v>
          </cell>
          <cell r="J282">
            <v>1990</v>
          </cell>
          <cell r="K282">
            <v>1928</v>
          </cell>
          <cell r="L282">
            <v>1902</v>
          </cell>
          <cell r="M282">
            <v>1873</v>
          </cell>
          <cell r="N282">
            <v>1843</v>
          </cell>
          <cell r="O282">
            <v>1804</v>
          </cell>
          <cell r="P282">
            <v>1759</v>
          </cell>
          <cell r="Q282">
            <v>1734</v>
          </cell>
          <cell r="R282">
            <v>1683</v>
          </cell>
          <cell r="S282">
            <v>1666</v>
          </cell>
          <cell r="T282">
            <v>1629</v>
          </cell>
          <cell r="U282">
            <v>1600</v>
          </cell>
          <cell r="V282">
            <v>1557</v>
          </cell>
          <cell r="W282">
            <v>1537</v>
          </cell>
          <cell r="X282">
            <v>1521</v>
          </cell>
          <cell r="Y282">
            <v>1497</v>
          </cell>
          <cell r="Z282">
            <v>1467</v>
          </cell>
          <cell r="AA282">
            <v>35932</v>
          </cell>
        </row>
        <row r="283">
          <cell r="B283" t="str">
            <v>2.2.  INVESTIMENTOS / IMOBILIZADO     (2.2.1.+ ... + 2.2.7)</v>
          </cell>
          <cell r="G283">
            <v>77642.7</v>
          </cell>
          <cell r="H283">
            <v>131178.44</v>
          </cell>
          <cell r="I283">
            <v>118033.92</v>
          </cell>
          <cell r="J283">
            <v>92210.27</v>
          </cell>
          <cell r="K283">
            <v>28172.539999999997</v>
          </cell>
          <cell r="L283">
            <v>29407.350000000002</v>
          </cell>
          <cell r="M283">
            <v>19503.780000000002</v>
          </cell>
          <cell r="N283">
            <v>24341.48</v>
          </cell>
          <cell r="O283">
            <v>69809.97</v>
          </cell>
          <cell r="P283">
            <v>47126.600000000006</v>
          </cell>
          <cell r="Q283">
            <v>4768.5</v>
          </cell>
          <cell r="R283">
            <v>654.63000000000034</v>
          </cell>
          <cell r="S283">
            <v>20131.39</v>
          </cell>
          <cell r="T283">
            <v>8298.4600000000009</v>
          </cell>
          <cell r="U283">
            <v>47432.810000000005</v>
          </cell>
          <cell r="V283">
            <v>66824.56</v>
          </cell>
          <cell r="W283">
            <v>26329.420000000002</v>
          </cell>
          <cell r="X283">
            <v>9427.6</v>
          </cell>
          <cell r="Y283">
            <v>24833.32</v>
          </cell>
          <cell r="Z283">
            <v>19641.18</v>
          </cell>
          <cell r="AA283">
            <v>865768.91999999993</v>
          </cell>
        </row>
        <row r="284">
          <cell r="B284" t="str">
            <v xml:space="preserve">2.2.1.  Ampliação Principal </v>
          </cell>
          <cell r="G284">
            <v>13858.4</v>
          </cell>
          <cell r="H284">
            <v>37111.25</v>
          </cell>
          <cell r="I284">
            <v>36050.32</v>
          </cell>
          <cell r="J284">
            <v>12038.28</v>
          </cell>
          <cell r="K284">
            <v>3053.3700000000003</v>
          </cell>
          <cell r="L284">
            <v>2336.0000000000009</v>
          </cell>
          <cell r="M284">
            <v>2742.6300000000006</v>
          </cell>
          <cell r="N284">
            <v>2692.6300000000006</v>
          </cell>
          <cell r="O284">
            <v>27657.599999999999</v>
          </cell>
          <cell r="P284">
            <v>11464.49</v>
          </cell>
          <cell r="Q284">
            <v>50</v>
          </cell>
          <cell r="R284">
            <v>38.82</v>
          </cell>
          <cell r="S284">
            <v>0</v>
          </cell>
          <cell r="T284">
            <v>3278.07</v>
          </cell>
          <cell r="U284">
            <v>33379.33</v>
          </cell>
          <cell r="V284">
            <v>46931.12</v>
          </cell>
          <cell r="W284">
            <v>19774.8</v>
          </cell>
          <cell r="X284">
            <v>0</v>
          </cell>
          <cell r="Y284">
            <v>0</v>
          </cell>
          <cell r="Z284">
            <v>0</v>
          </cell>
          <cell r="AA284">
            <v>252457.11</v>
          </cell>
        </row>
        <row r="285">
          <cell r="B285" t="str">
            <v>2.2.2.  Demais Obras de Ampliação/Melhoramentos</v>
          </cell>
          <cell r="G285">
            <v>16090.85</v>
          </cell>
          <cell r="H285">
            <v>29200.639999999999</v>
          </cell>
          <cell r="I285">
            <v>36249.01</v>
          </cell>
          <cell r="J285">
            <v>19933.34</v>
          </cell>
          <cell r="K285">
            <v>3939.89</v>
          </cell>
          <cell r="L285">
            <v>4060.4200000000005</v>
          </cell>
          <cell r="M285">
            <v>7584.3399999999992</v>
          </cell>
          <cell r="N285">
            <v>14452.34</v>
          </cell>
          <cell r="O285">
            <v>20397.32</v>
          </cell>
          <cell r="P285">
            <v>19914.62</v>
          </cell>
          <cell r="Q285">
            <v>3239.9</v>
          </cell>
          <cell r="R285">
            <v>241.78000000000034</v>
          </cell>
          <cell r="S285">
            <v>0</v>
          </cell>
          <cell r="T285">
            <v>700.45</v>
          </cell>
          <cell r="U285">
            <v>2705.51</v>
          </cell>
          <cell r="V285">
            <v>5544.21</v>
          </cell>
          <cell r="W285">
            <v>1829.92</v>
          </cell>
          <cell r="X285">
            <v>1594.18</v>
          </cell>
          <cell r="Y285">
            <v>1953.95</v>
          </cell>
          <cell r="Z285">
            <v>379.28</v>
          </cell>
          <cell r="AA285">
            <v>190011.95</v>
          </cell>
        </row>
        <row r="286">
          <cell r="B286" t="str">
            <v xml:space="preserve">2.2.3.  Equipamentos, Veiculos e Sist. Controle </v>
          </cell>
          <cell r="G286">
            <v>18270.07</v>
          </cell>
          <cell r="H286">
            <v>14890.93</v>
          </cell>
          <cell r="I286">
            <v>8116.82</v>
          </cell>
          <cell r="J286">
            <v>23857.84</v>
          </cell>
          <cell r="K286">
            <v>741.48</v>
          </cell>
          <cell r="L286">
            <v>6425.2</v>
          </cell>
          <cell r="M286">
            <v>415.54</v>
          </cell>
          <cell r="N286">
            <v>269.32</v>
          </cell>
          <cell r="O286">
            <v>12542.599999999999</v>
          </cell>
          <cell r="P286">
            <v>1045.97</v>
          </cell>
          <cell r="Q286">
            <v>209.85000000000036</v>
          </cell>
          <cell r="R286">
            <v>5.2799999999999914</v>
          </cell>
          <cell r="S286">
            <v>745.48999999999978</v>
          </cell>
          <cell r="T286">
            <v>872.88</v>
          </cell>
          <cell r="U286">
            <v>692.5</v>
          </cell>
          <cell r="V286">
            <v>755.88999999999942</v>
          </cell>
          <cell r="W286">
            <v>1355.19</v>
          </cell>
          <cell r="X286">
            <v>1189.67</v>
          </cell>
          <cell r="Y286">
            <v>9378.869999999999</v>
          </cell>
          <cell r="Z286">
            <v>3833.37</v>
          </cell>
          <cell r="AA286">
            <v>105614.76</v>
          </cell>
        </row>
        <row r="287">
          <cell r="B287" t="str">
            <v>2.2.4.  Desapropriações</v>
          </cell>
          <cell r="G287">
            <v>1765.1400000000008</v>
          </cell>
          <cell r="H287">
            <v>27575.53</v>
          </cell>
          <cell r="I287">
            <v>21168.94000000001</v>
          </cell>
          <cell r="J287">
            <v>24411.09</v>
          </cell>
          <cell r="K287">
            <v>15283.4</v>
          </cell>
          <cell r="L287">
            <v>5000</v>
          </cell>
          <cell r="M287">
            <v>2000</v>
          </cell>
          <cell r="N287">
            <v>2000</v>
          </cell>
          <cell r="O287">
            <v>1500</v>
          </cell>
          <cell r="P287">
            <v>1500</v>
          </cell>
          <cell r="Q287">
            <v>900</v>
          </cell>
          <cell r="R287">
            <v>0</v>
          </cell>
          <cell r="S287">
            <v>0</v>
          </cell>
          <cell r="T287">
            <v>0</v>
          </cell>
          <cell r="U287">
            <v>2000</v>
          </cell>
          <cell r="V287">
            <v>2000</v>
          </cell>
          <cell r="W287">
            <v>1387.9</v>
          </cell>
          <cell r="X287">
            <v>250</v>
          </cell>
          <cell r="Y287">
            <v>200</v>
          </cell>
          <cell r="Z287">
            <v>0</v>
          </cell>
          <cell r="AA287">
            <v>108942</v>
          </cell>
        </row>
        <row r="288">
          <cell r="B288" t="str">
            <v xml:space="preserve">2.2.5.  Conservação Especial </v>
          </cell>
          <cell r="G288">
            <v>27658.240000000002</v>
          </cell>
          <cell r="H288">
            <v>22400.09</v>
          </cell>
          <cell r="I288">
            <v>16448.830000000002</v>
          </cell>
          <cell r="J288">
            <v>11969.72</v>
          </cell>
          <cell r="K288">
            <v>5154.3999999999987</v>
          </cell>
          <cell r="L288">
            <v>11585.73</v>
          </cell>
          <cell r="M288">
            <v>6761.2700000000013</v>
          </cell>
          <cell r="N288">
            <v>4927.1899999999996</v>
          </cell>
          <cell r="O288">
            <v>7712.45</v>
          </cell>
          <cell r="P288">
            <v>13201.52</v>
          </cell>
          <cell r="Q288">
            <v>368.75</v>
          </cell>
          <cell r="R288">
            <v>368.75</v>
          </cell>
          <cell r="S288">
            <v>19385.900000000001</v>
          </cell>
          <cell r="T288">
            <v>3447.06</v>
          </cell>
          <cell r="U288">
            <v>8655.4699999999993</v>
          </cell>
          <cell r="V288">
            <v>11593.34</v>
          </cell>
          <cell r="W288">
            <v>1981.61</v>
          </cell>
          <cell r="X288">
            <v>6393.75</v>
          </cell>
          <cell r="Y288">
            <v>13300.5</v>
          </cell>
          <cell r="Z288">
            <v>15428.53</v>
          </cell>
          <cell r="AA288">
            <v>208743.09999999998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30214.560000000005</v>
          </cell>
          <cell r="H291">
            <v>32206.41</v>
          </cell>
          <cell r="I291">
            <v>51955.11</v>
          </cell>
          <cell r="J291">
            <v>41453.94</v>
          </cell>
          <cell r="K291">
            <v>22149.033372000002</v>
          </cell>
          <cell r="L291">
            <v>22308.925004781253</v>
          </cell>
          <cell r="M291">
            <v>15935.804686429628</v>
          </cell>
          <cell r="N291">
            <v>11696.099897216014</v>
          </cell>
          <cell r="O291">
            <v>11958.772495154992</v>
          </cell>
          <cell r="P291">
            <v>12068.196848285779</v>
          </cell>
          <cell r="Q291">
            <v>20842.659854814061</v>
          </cell>
          <cell r="R291">
            <v>22684.88918045348</v>
          </cell>
          <cell r="S291">
            <v>22792.745831887085</v>
          </cell>
          <cell r="T291">
            <v>22902.1119742837</v>
          </cell>
          <cell r="U291">
            <v>23013.03067183221</v>
          </cell>
          <cell r="V291">
            <v>23125.487497267175</v>
          </cell>
          <cell r="W291">
            <v>23333.084011065192</v>
          </cell>
          <cell r="X291">
            <v>23583.826833242143</v>
          </cell>
          <cell r="Y291">
            <v>23705.275438239412</v>
          </cell>
          <cell r="Z291">
            <v>23828.535701386594</v>
          </cell>
          <cell r="AA291">
            <v>481758.49929833878</v>
          </cell>
        </row>
        <row r="292">
          <cell r="B292" t="str">
            <v>2.3.1.  Valor Variável da Concessão</v>
          </cell>
          <cell r="G292">
            <v>2230.56</v>
          </cell>
          <cell r="H292">
            <v>2986.41</v>
          </cell>
          <cell r="I292">
            <v>3199.11</v>
          </cell>
          <cell r="J292">
            <v>6629.94</v>
          </cell>
          <cell r="K292">
            <v>6885.0333720000008</v>
          </cell>
          <cell r="L292">
            <v>7044.9250047812529</v>
          </cell>
          <cell r="M292">
            <v>6915.4923524281276</v>
          </cell>
          <cell r="N292">
            <v>7006.221127787614</v>
          </cell>
          <cell r="O292">
            <v>7110.8781818054922</v>
          </cell>
          <cell r="P292">
            <v>7220.3025349362797</v>
          </cell>
          <cell r="Q292">
            <v>7314.6774692558083</v>
          </cell>
          <cell r="R292">
            <v>7420.8891804534815</v>
          </cell>
          <cell r="S292">
            <v>7528.7458318870858</v>
          </cell>
          <cell r="T292">
            <v>7638.1119742837</v>
          </cell>
          <cell r="U292">
            <v>7749.0306718322099</v>
          </cell>
          <cell r="V292">
            <v>7861.4874972671769</v>
          </cell>
          <cell r="W292">
            <v>8069.0840110651907</v>
          </cell>
          <cell r="X292">
            <v>8319.8268332421449</v>
          </cell>
          <cell r="Y292">
            <v>8441.2754382394123</v>
          </cell>
          <cell r="Z292">
            <v>8564.5357013865942</v>
          </cell>
          <cell r="AA292">
            <v>136136.53718265161</v>
          </cell>
        </row>
        <row r="293">
          <cell r="B293" t="str">
            <v xml:space="preserve">2.3.2.  Valor Fixo da Concessão </v>
          </cell>
          <cell r="G293">
            <v>27984.000000000004</v>
          </cell>
          <cell r="H293">
            <v>29220</v>
          </cell>
          <cell r="I293">
            <v>48756</v>
          </cell>
          <cell r="J293">
            <v>34824</v>
          </cell>
          <cell r="K293">
            <v>15264</v>
          </cell>
          <cell r="L293">
            <v>15264</v>
          </cell>
          <cell r="M293">
            <v>9020.3123340015009</v>
          </cell>
          <cell r="N293">
            <v>4689.8787694284001</v>
          </cell>
          <cell r="O293">
            <v>4847.8943133494995</v>
          </cell>
          <cell r="P293">
            <v>4847.8943133494995</v>
          </cell>
          <cell r="Q293">
            <v>13527.982385558251</v>
          </cell>
          <cell r="R293">
            <v>15264</v>
          </cell>
          <cell r="S293">
            <v>15264</v>
          </cell>
          <cell r="T293">
            <v>15264</v>
          </cell>
          <cell r="U293">
            <v>15264</v>
          </cell>
          <cell r="V293">
            <v>15264</v>
          </cell>
          <cell r="W293">
            <v>15264</v>
          </cell>
          <cell r="X293">
            <v>15264</v>
          </cell>
          <cell r="Y293">
            <v>15264</v>
          </cell>
          <cell r="Z293">
            <v>15264</v>
          </cell>
          <cell r="AA293">
            <v>345621.9621156872</v>
          </cell>
        </row>
        <row r="294">
          <cell r="B294" t="str">
            <v>2.4.  DESEMBOLSOS  SOBRE O LUCRO     (2.4.1. + 2.4.2)</v>
          </cell>
          <cell r="G294">
            <v>4699.2958807269233</v>
          </cell>
          <cell r="H294">
            <v>5579.4520347876341</v>
          </cell>
          <cell r="I294">
            <v>4291.2101768471239</v>
          </cell>
          <cell r="J294">
            <v>36279.493982572843</v>
          </cell>
          <cell r="K294">
            <v>37429.216795737288</v>
          </cell>
          <cell r="L294">
            <v>38320.202153445265</v>
          </cell>
          <cell r="M294">
            <v>35699.013760128117</v>
          </cell>
          <cell r="N294">
            <v>37322.372416138649</v>
          </cell>
          <cell r="O294">
            <v>37254.268301000011</v>
          </cell>
          <cell r="P294">
            <v>37184.270558338903</v>
          </cell>
          <cell r="Q294">
            <v>34734.931741499058</v>
          </cell>
          <cell r="R294">
            <v>35780.992768214535</v>
          </cell>
          <cell r="S294">
            <v>36893.863784131987</v>
          </cell>
          <cell r="T294">
            <v>37470.187813851313</v>
          </cell>
          <cell r="U294">
            <v>37072.473473984937</v>
          </cell>
          <cell r="V294">
            <v>34326.736978664194</v>
          </cell>
          <cell r="W294">
            <v>32930.216994827875</v>
          </cell>
          <cell r="X294">
            <v>33803.039345075042</v>
          </cell>
          <cell r="Y294">
            <v>31677.832628316308</v>
          </cell>
          <cell r="Z294">
            <v>23661.680783673317</v>
          </cell>
          <cell r="AA294">
            <v>612410.75237196125</v>
          </cell>
        </row>
        <row r="295">
          <cell r="B295" t="str">
            <v xml:space="preserve">2.4.1.  Contribuição Social  </v>
          </cell>
          <cell r="G295">
            <v>1145.0414256307693</v>
          </cell>
          <cell r="H295">
            <v>1358.4126144939717</v>
          </cell>
          <cell r="I295">
            <v>1046.1115580235455</v>
          </cell>
          <cell r="J295">
            <v>8800.8470260782669</v>
          </cell>
          <cell r="K295">
            <v>9079.5677080575279</v>
          </cell>
          <cell r="L295">
            <v>9295.5641584109708</v>
          </cell>
          <cell r="M295">
            <v>8660.1245479098488</v>
          </cell>
          <cell r="N295">
            <v>9053.6660402760353</v>
          </cell>
          <cell r="O295">
            <v>9037.1559517575788</v>
          </cell>
          <cell r="P295">
            <v>9020.1868020215516</v>
          </cell>
          <cell r="Q295">
            <v>8426.4076949088612</v>
          </cell>
          <cell r="R295">
            <v>8679.9982468398866</v>
          </cell>
          <cell r="S295">
            <v>8949.7851597895751</v>
          </cell>
          <cell r="T295">
            <v>9089.500076085169</v>
          </cell>
          <cell r="U295">
            <v>8993.084478541803</v>
          </cell>
          <cell r="V295">
            <v>8327.4513887670819</v>
          </cell>
          <cell r="W295">
            <v>7988.9010896552427</v>
          </cell>
          <cell r="X295">
            <v>8200.4943866848607</v>
          </cell>
          <cell r="Y295">
            <v>7685.29275837971</v>
          </cell>
          <cell r="Z295">
            <v>5741.9832202844409</v>
          </cell>
          <cell r="AA295">
            <v>148579.57633259665</v>
          </cell>
        </row>
        <row r="296">
          <cell r="B296" t="str">
            <v xml:space="preserve">2.4.2.  Imposto de Renda  </v>
          </cell>
          <cell r="G296">
            <v>3554.2544550961538</v>
          </cell>
          <cell r="H296">
            <v>4221.0394202936623</v>
          </cell>
          <cell r="I296">
            <v>3245.0986188235784</v>
          </cell>
          <cell r="J296">
            <v>27478.646956494576</v>
          </cell>
          <cell r="K296">
            <v>28349.649087679762</v>
          </cell>
          <cell r="L296">
            <v>29024.637995034296</v>
          </cell>
          <cell r="M296">
            <v>27038.889212218266</v>
          </cell>
          <cell r="N296">
            <v>28268.70637586261</v>
          </cell>
          <cell r="O296">
            <v>28217.11234924243</v>
          </cell>
          <cell r="P296">
            <v>28164.083756317348</v>
          </cell>
          <cell r="Q296">
            <v>26308.524046590195</v>
          </cell>
          <cell r="R296">
            <v>27100.994521374651</v>
          </cell>
          <cell r="S296">
            <v>27944.078624342415</v>
          </cell>
          <cell r="T296">
            <v>28380.687737766144</v>
          </cell>
          <cell r="U296">
            <v>28079.388995443136</v>
          </cell>
          <cell r="V296">
            <v>25999.285589897114</v>
          </cell>
          <cell r="W296">
            <v>24941.315905172632</v>
          </cell>
          <cell r="X296">
            <v>25602.544958390183</v>
          </cell>
          <cell r="Y296">
            <v>23992.539869936598</v>
          </cell>
          <cell r="Z296">
            <v>17919.697563388876</v>
          </cell>
          <cell r="AA296">
            <v>463831.1760393646</v>
          </cell>
        </row>
        <row r="297">
          <cell r="B297" t="str">
            <v>3.  SALDO DO CAIXA     (1 - 2)</v>
          </cell>
          <cell r="G297">
            <v>-74107.923880726914</v>
          </cell>
          <cell r="H297">
            <v>-120345.23753478762</v>
          </cell>
          <cell r="I297">
            <v>-121630.86067684711</v>
          </cell>
          <cell r="J297">
            <v>-9719.1109825728345</v>
          </cell>
          <cell r="K297">
            <v>80706.520505662687</v>
          </cell>
          <cell r="L297">
            <v>83405.959547006205</v>
          </cell>
          <cell r="M297">
            <v>89914.729371124791</v>
          </cell>
          <cell r="N297">
            <v>90085.601027778204</v>
          </cell>
          <cell r="O297">
            <v>47140.469839822268</v>
          </cell>
          <cell r="P297">
            <v>73185.504782185017</v>
          </cell>
          <cell r="Q297">
            <v>112138.31734252622</v>
          </cell>
          <cell r="R297">
            <v>116669.16359614054</v>
          </cell>
          <cell r="S297">
            <v>99295.030964942707</v>
          </cell>
          <cell r="T297">
            <v>113830.58982880361</v>
          </cell>
          <cell r="U297">
            <v>78411.629811473627</v>
          </cell>
          <cell r="V297">
            <v>65143.589815854153</v>
          </cell>
          <cell r="W297">
            <v>113193.08713104203</v>
          </cell>
          <cell r="X297">
            <v>136644.58089390618</v>
          </cell>
          <cell r="Y297">
            <v>126988.8490278344</v>
          </cell>
          <cell r="Z297">
            <v>143881.27562216192</v>
          </cell>
          <cell r="AA297">
            <v>1244831.76603333</v>
          </cell>
        </row>
        <row r="298">
          <cell r="B298" t="str">
            <v xml:space="preserve">4. T.I.R. (Taxa Interna de Retorno) Anual do Projeto     </v>
          </cell>
          <cell r="G298">
            <v>0.18482198272984429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283242.32903350698</v>
          </cell>
          <cell r="H303">
            <v>287969.05948152556</v>
          </cell>
          <cell r="I303">
            <v>292775.11211849301</v>
          </cell>
          <cell r="J303">
            <v>297661.82668872463</v>
          </cell>
          <cell r="K303">
            <v>302630.5657302966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1464278.893052547</v>
          </cell>
        </row>
        <row r="304">
          <cell r="B304" t="str">
            <v>1.1.  RECEITAS     (1.1.1.+ ... + 1.1.4)</v>
          </cell>
          <cell r="G304">
            <v>283242.32903350698</v>
          </cell>
          <cell r="H304">
            <v>287969.05948152556</v>
          </cell>
          <cell r="I304">
            <v>292775.11211849301</v>
          </cell>
          <cell r="J304">
            <v>297661.82668872463</v>
          </cell>
          <cell r="K304">
            <v>302630.5657302966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1464278.893052547</v>
          </cell>
        </row>
        <row r="305">
          <cell r="B305" t="str">
            <v>1.1.1   Receitas de Pedágio</v>
          </cell>
          <cell r="G305">
            <v>274390.77790658275</v>
          </cell>
          <cell r="H305">
            <v>278969.79421749973</v>
          </cell>
          <cell r="I305">
            <v>283625.65383501293</v>
          </cell>
          <cell r="J305">
            <v>288359.6546353476</v>
          </cell>
          <cell r="K305">
            <v>293173.11657616671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1418518.9971706099</v>
          </cell>
        </row>
        <row r="306">
          <cell r="B306" t="str">
            <v>1.1.2   Outras Receitas Operacionais</v>
          </cell>
          <cell r="G306">
            <v>7479.656606994391</v>
          </cell>
          <cell r="H306">
            <v>7604.4766532976446</v>
          </cell>
          <cell r="I306">
            <v>7731.391382047118</v>
          </cell>
          <cell r="J306">
            <v>7860.436172232432</v>
          </cell>
          <cell r="K306">
            <v>7991.6470047642051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38667.60781933579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1371.8945199298544</v>
          </cell>
          <cell r="H308">
            <v>1394.7886107281797</v>
          </cell>
          <cell r="I308">
            <v>1418.0669014329922</v>
          </cell>
          <cell r="J308">
            <v>1441.7358811445981</v>
          </cell>
          <cell r="K308">
            <v>1465.8021493657147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7092.2880626013393</v>
          </cell>
        </row>
        <row r="309">
          <cell r="B309" t="str">
            <v>2.  DESEMBOLSOS     (2.1.+ ... + 2.4)</v>
          </cell>
          <cell r="G309">
            <v>150151.40143062337</v>
          </cell>
          <cell r="H309">
            <v>152091.30186380562</v>
          </cell>
          <cell r="I309">
            <v>154063.75696673157</v>
          </cell>
          <cell r="J309">
            <v>156069.31658471323</v>
          </cell>
          <cell r="K309">
            <v>158108.53991786425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770484.31676373794</v>
          </cell>
        </row>
        <row r="310">
          <cell r="B310" t="str">
            <v>2.1.  OPERACIONAIS     (2.1.1.+ ... + 2.1.8)</v>
          </cell>
          <cell r="G310">
            <v>76178.861366930083</v>
          </cell>
          <cell r="H310">
            <v>76605.028940894248</v>
          </cell>
          <cell r="I310">
            <v>77038.34829666563</v>
          </cell>
          <cell r="J310">
            <v>77478.940227166764</v>
          </cell>
          <cell r="K310">
            <v>77926.927580432341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385228.10641208902</v>
          </cell>
        </row>
        <row r="311">
          <cell r="B311" t="str">
            <v xml:space="preserve">2.1.1.  Pessoal / Administradores   </v>
          </cell>
          <cell r="G311">
            <v>34047</v>
          </cell>
          <cell r="H311">
            <v>34047</v>
          </cell>
          <cell r="I311">
            <v>34047</v>
          </cell>
          <cell r="J311">
            <v>34047</v>
          </cell>
          <cell r="K311">
            <v>34047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170235</v>
          </cell>
        </row>
        <row r="312">
          <cell r="B312" t="str">
            <v xml:space="preserve">2.1.2.  Conservação de Rotina  </v>
          </cell>
          <cell r="G312">
            <v>6997</v>
          </cell>
          <cell r="H312">
            <v>6997</v>
          </cell>
          <cell r="I312">
            <v>6997</v>
          </cell>
          <cell r="J312">
            <v>6997</v>
          </cell>
          <cell r="K312">
            <v>6997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34985</v>
          </cell>
        </row>
        <row r="313">
          <cell r="B313" t="str">
            <v xml:space="preserve">2.1.3.  Consumo   </v>
          </cell>
          <cell r="G313">
            <v>1135</v>
          </cell>
          <cell r="H313">
            <v>1135</v>
          </cell>
          <cell r="I313">
            <v>1135</v>
          </cell>
          <cell r="J313">
            <v>1135</v>
          </cell>
          <cell r="K313">
            <v>1135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5675</v>
          </cell>
        </row>
        <row r="314">
          <cell r="B314" t="str">
            <v>2.1.4.  Transportes</v>
          </cell>
          <cell r="G314">
            <v>5306</v>
          </cell>
          <cell r="H314">
            <v>5306</v>
          </cell>
          <cell r="I314">
            <v>5306</v>
          </cell>
          <cell r="J314">
            <v>5306</v>
          </cell>
          <cell r="K314">
            <v>5306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26530</v>
          </cell>
        </row>
        <row r="315">
          <cell r="B315" t="str">
            <v>2.1.5.  Diversas</v>
          </cell>
          <cell r="G315">
            <v>1745</v>
          </cell>
          <cell r="H315">
            <v>1745</v>
          </cell>
          <cell r="I315">
            <v>1745</v>
          </cell>
          <cell r="J315">
            <v>1745</v>
          </cell>
          <cell r="K315">
            <v>1745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8725</v>
          </cell>
        </row>
        <row r="316">
          <cell r="B316" t="str">
            <v>2.1.6.  Tributos s/ Faturamento</v>
          </cell>
          <cell r="G316">
            <v>25452.900236576013</v>
          </cell>
          <cell r="H316">
            <v>25877.656659633005</v>
          </cell>
          <cell r="I316">
            <v>26309.541183100519</v>
          </cell>
          <cell r="J316">
            <v>26748.67419992448</v>
          </cell>
          <cell r="K316">
            <v>27195.178151358057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131583.95043059209</v>
          </cell>
        </row>
        <row r="317">
          <cell r="B317" t="str">
            <v>2.1.7.  Seguros</v>
          </cell>
          <cell r="G317">
            <v>910</v>
          </cell>
          <cell r="H317">
            <v>910</v>
          </cell>
          <cell r="I317">
            <v>910</v>
          </cell>
          <cell r="J317">
            <v>910</v>
          </cell>
          <cell r="K317">
            <v>910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4550</v>
          </cell>
        </row>
        <row r="318">
          <cell r="B318" t="str">
            <v xml:space="preserve">2.1.8.  Garantias </v>
          </cell>
          <cell r="G318">
            <v>585.96113035407313</v>
          </cell>
          <cell r="H318">
            <v>587.37228126123932</v>
          </cell>
          <cell r="I318">
            <v>588.80711356511802</v>
          </cell>
          <cell r="J318">
            <v>590.26602724227405</v>
          </cell>
          <cell r="K318">
            <v>591.74942907427931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2944.1559814969837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8456.1130354073139</v>
          </cell>
          <cell r="H327">
            <v>8597.2281261239223</v>
          </cell>
          <cell r="I327">
            <v>8740.7113565117997</v>
          </cell>
          <cell r="J327">
            <v>8886.6027242274013</v>
          </cell>
          <cell r="K327">
            <v>9034.9429074279269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43715.598149698359</v>
          </cell>
        </row>
        <row r="328">
          <cell r="B328" t="str">
            <v>2.3.1.  Valor Variável da Concessão</v>
          </cell>
          <cell r="G328">
            <v>8456.1130354073139</v>
          </cell>
          <cell r="H328">
            <v>8597.2281261239223</v>
          </cell>
          <cell r="I328">
            <v>8740.7113565117997</v>
          </cell>
          <cell r="J328">
            <v>8886.6027242274013</v>
          </cell>
          <cell r="K328">
            <v>9034.9429074279269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43715.598149698359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65516.427028285972</v>
          </cell>
          <cell r="H330">
            <v>66889.044796787435</v>
          </cell>
          <cell r="I330">
            <v>68284.697313554134</v>
          </cell>
          <cell r="J330">
            <v>69703.77363331907</v>
          </cell>
          <cell r="K330">
            <v>71146.669430003996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341540.61220195063</v>
          </cell>
        </row>
        <row r="331">
          <cell r="B331" t="str">
            <v xml:space="preserve">2.4.1.  Contribuição Social  </v>
          </cell>
          <cell r="G331">
            <v>15888.58837049357</v>
          </cell>
          <cell r="H331">
            <v>16221.34419316059</v>
          </cell>
          <cell r="I331">
            <v>16559.684197225244</v>
          </cell>
          <cell r="J331">
            <v>16903.702698986439</v>
          </cell>
          <cell r="K331">
            <v>17253.495619394911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82826.815079260763</v>
          </cell>
        </row>
        <row r="332">
          <cell r="B332" t="str">
            <v xml:space="preserve">2.4.2.  Imposto de Renda  </v>
          </cell>
          <cell r="G332">
            <v>49627.838657792403</v>
          </cell>
          <cell r="H332">
            <v>50667.700603626843</v>
          </cell>
          <cell r="I332">
            <v>51725.01311632889</v>
          </cell>
          <cell r="J332">
            <v>52800.070934332623</v>
          </cell>
          <cell r="K332">
            <v>53893.173810609092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258713.79712268984</v>
          </cell>
        </row>
        <row r="333">
          <cell r="B333" t="str">
            <v>3.  SALDO DO CAIXA     (1 - 2)</v>
          </cell>
          <cell r="G333">
            <v>133090.9276028836</v>
          </cell>
          <cell r="H333">
            <v>135877.75761771994</v>
          </cell>
          <cell r="I333">
            <v>138711.35515176144</v>
          </cell>
          <cell r="J333">
            <v>141592.5101040114</v>
          </cell>
          <cell r="K333">
            <v>144522.02581243234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693794.57628880907</v>
          </cell>
        </row>
        <row r="334">
          <cell r="B334" t="str">
            <v xml:space="preserve">4. T.I.R. (Taxa Interna de Retorno) Anual do Projeto     </v>
          </cell>
          <cell r="G334">
            <v>0.19360997399325544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LUXO + DRE  Original 20 anos"/>
      <sheetName val="Fatores 20 anos"/>
      <sheetName val="Prorrogação Fluxo 24 anos"/>
      <sheetName val="Prorrogação DRE 24 anos"/>
      <sheetName val="Comparativo de Mer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str">
            <v>DA CONCESSIONÁRIA TRIÂNGULO DO SOL</v>
          </cell>
        </row>
        <row r="56">
          <cell r="F56" t="str">
            <v>Versão: A-001 - dezembro/2006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9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17531.025769499331</v>
          </cell>
          <cell r="H67">
            <v>100237.94899716858</v>
          </cell>
          <cell r="I67">
            <v>0.24696226534922128</v>
          </cell>
        </row>
        <row r="68">
          <cell r="B68" t="str">
            <v>FATOR 2</v>
          </cell>
          <cell r="C68" t="str">
            <v>2ª Adequação</v>
          </cell>
          <cell r="G68">
            <v>-17535.412516555556</v>
          </cell>
          <cell r="H68">
            <v>-100263.03130173347</v>
          </cell>
          <cell r="I68">
            <v>0.18665688885108117</v>
          </cell>
        </row>
        <row r="69">
          <cell r="B69" t="str">
            <v>FATOR 3</v>
          </cell>
          <cell r="C69" t="str">
            <v>3ª Adequação - Investimentos</v>
          </cell>
          <cell r="G69">
            <v>11672.668432667002</v>
          </cell>
          <cell r="H69">
            <v>66741.35092826061</v>
          </cell>
          <cell r="I69">
            <v>0.23205558086970621</v>
          </cell>
        </row>
        <row r="70">
          <cell r="B70" t="str">
            <v>FATOR 4</v>
          </cell>
          <cell r="C70" t="str">
            <v>Perda de Receita - Praça Jaboticabal - SP 333</v>
          </cell>
          <cell r="G70">
            <v>-8254.1137599353187</v>
          </cell>
          <cell r="H70">
            <v>-47194.924299563849</v>
          </cell>
          <cell r="I70">
            <v>0.20209534824846426</v>
          </cell>
        </row>
        <row r="71">
          <cell r="B71" t="str">
            <v>FATOR 5</v>
          </cell>
          <cell r="C71" t="str">
            <v>Perda de Receita - Parcelamento do Reajuste Tarifário de Julho de 2003.</v>
          </cell>
          <cell r="G71">
            <v>-562.64996557147754</v>
          </cell>
          <cell r="H71">
            <v>-3217.0894786051713</v>
          </cell>
          <cell r="I71">
            <v>0.21296315596990562</v>
          </cell>
        </row>
        <row r="72">
          <cell r="B72" t="str">
            <v>FATOR 6</v>
          </cell>
          <cell r="C72" t="str">
            <v>Majoração da COFINS</v>
          </cell>
          <cell r="G72">
            <v>-3172.0966653015266</v>
          </cell>
          <cell r="H72">
            <v>-18137.242391359723</v>
          </cell>
          <cell r="I72">
            <v>0.20922654010764014</v>
          </cell>
        </row>
        <row r="73">
          <cell r="B73" t="str">
            <v>FATOR 7</v>
          </cell>
          <cell r="C73" t="str">
            <v>Majoração do PIS</v>
          </cell>
          <cell r="G73">
            <v>-187.01112667205356</v>
          </cell>
          <cell r="H73">
            <v>-1069.2820844442633</v>
          </cell>
          <cell r="I73">
            <v>0.21350091488485656</v>
          </cell>
        </row>
        <row r="74">
          <cell r="B74" t="str">
            <v>FATOR 8</v>
          </cell>
          <cell r="C74" t="str">
            <v>Alteração do ISSQN</v>
          </cell>
          <cell r="G74">
            <v>-3169.02260989263</v>
          </cell>
          <cell r="H74">
            <v>-18119.665723950591</v>
          </cell>
          <cell r="I74">
            <v>0.20916542097622126</v>
          </cell>
        </row>
        <row r="75">
          <cell r="B75" t="str">
            <v>FATOR 9</v>
          </cell>
          <cell r="C75" t="str">
            <v>4ª Adequação - Investimentos</v>
          </cell>
          <cell r="G75">
            <v>127.1995200178546</v>
          </cell>
          <cell r="H75">
            <v>727.2945215902314</v>
          </cell>
          <cell r="I75">
            <v>0.21395204411495194</v>
          </cell>
        </row>
        <row r="76">
          <cell r="B76" t="str">
            <v>FATOR 10</v>
          </cell>
          <cell r="C76" t="str">
            <v>5ª Adequação - Investimentos</v>
          </cell>
          <cell r="G76">
            <v>264.65299830189173</v>
          </cell>
          <cell r="H76">
            <v>1513.2185700101443</v>
          </cell>
          <cell r="I76">
            <v>0.21414919614264244</v>
          </cell>
        </row>
        <row r="77">
          <cell r="B77" t="str">
            <v>FATOR 11</v>
          </cell>
          <cell r="C77" t="str">
            <v>6ª Adequação - Investimentos</v>
          </cell>
          <cell r="G77">
            <v>444.19799278732711</v>
          </cell>
          <cell r="H77">
            <v>2539.8112084876798</v>
          </cell>
          <cell r="I77">
            <v>0.2144076656800544</v>
          </cell>
        </row>
        <row r="78">
          <cell r="B78" t="str">
            <v>FATOR 12</v>
          </cell>
          <cell r="C78">
            <v>0</v>
          </cell>
          <cell r="G78">
            <v>6.7812953345933189E-11</v>
          </cell>
          <cell r="H78">
            <v>3.877372293105215E-10</v>
          </cell>
          <cell r="I78">
            <v>0.21376914659013574</v>
          </cell>
        </row>
        <row r="79">
          <cell r="B79" t="str">
            <v>FATOR 13</v>
          </cell>
          <cell r="C79">
            <v>0</v>
          </cell>
          <cell r="G79">
            <v>6.7812953345933189E-11</v>
          </cell>
          <cell r="H79">
            <v>3.877372293105215E-10</v>
          </cell>
          <cell r="I79">
            <v>0.21376914659013574</v>
          </cell>
        </row>
        <row r="80">
          <cell r="B80" t="str">
            <v>FATOR 14</v>
          </cell>
          <cell r="C80">
            <v>0</v>
          </cell>
          <cell r="G80">
            <v>6.7812953345933189E-11</v>
          </cell>
          <cell r="H80">
            <v>3.877372293105215E-10</v>
          </cell>
          <cell r="I80">
            <v>0.21376914659013574</v>
          </cell>
        </row>
        <row r="81">
          <cell r="B81" t="str">
            <v>FATOR 15</v>
          </cell>
          <cell r="C81">
            <v>0</v>
          </cell>
          <cell r="G81">
            <v>6.7812953345933189E-11</v>
          </cell>
          <cell r="H81">
            <v>3.877372293105215E-10</v>
          </cell>
          <cell r="I81">
            <v>0.21376914659013574</v>
          </cell>
        </row>
        <row r="82">
          <cell r="B82" t="str">
            <v>TOTAL GERAL</v>
          </cell>
          <cell r="G82">
            <v>-2840.5619306548856</v>
          </cell>
          <cell r="H82">
            <v>-16241.611054138271</v>
          </cell>
          <cell r="I82">
            <v>0.20714524689834499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24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9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0.21376914659013574</v>
          </cell>
        </row>
        <row r="98">
          <cell r="B98" t="str">
            <v>TIR Resultante dos Desequilibrio no Contrato Original (ao ano)</v>
          </cell>
          <cell r="J98">
            <v>0.20714524689834499</v>
          </cell>
        </row>
        <row r="100">
          <cell r="B100" t="str">
            <v>Diferença entre a TIR Original x TIR Desequilibrios</v>
          </cell>
          <cell r="J100">
            <v>-6.6238996917907522E-3</v>
          </cell>
        </row>
        <row r="102">
          <cell r="B102" t="str">
            <v>TIR Resultante das Alternativas Utilizadas para o Reequilibrio (ao ano)</v>
          </cell>
          <cell r="J102">
            <v>0.2153321263272146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6.7812953345933189E-11</v>
          </cell>
          <cell r="G136">
            <v>0.21376914659013574</v>
          </cell>
          <cell r="H136">
            <v>-55467.026100546813</v>
          </cell>
          <cell r="I136">
            <v>-58486.250509087418</v>
          </cell>
          <cell r="J136">
            <v>-14001.236301379788</v>
          </cell>
          <cell r="K136">
            <v>-5917.0385956415557</v>
          </cell>
          <cell r="L136">
            <v>27035.8482549498</v>
          </cell>
          <cell r="M136">
            <v>34070.156432472533</v>
          </cell>
          <cell r="N136">
            <v>33894.040008648139</v>
          </cell>
          <cell r="O136">
            <v>50832.46751669723</v>
          </cell>
          <cell r="P136">
            <v>57981.821582342178</v>
          </cell>
          <cell r="Q136">
            <v>25002.751737808605</v>
          </cell>
          <cell r="R136">
            <v>31834.672655489092</v>
          </cell>
          <cell r="S136">
            <v>68671.546088620467</v>
          </cell>
          <cell r="T136">
            <v>74573.848792032863</v>
          </cell>
          <cell r="U136">
            <v>78463.516217114549</v>
          </cell>
          <cell r="V136">
            <v>84062.017591921744</v>
          </cell>
          <cell r="W136">
            <v>92214.689488707387</v>
          </cell>
          <cell r="X136">
            <v>101596.24123737995</v>
          </cell>
          <cell r="Y136">
            <v>78058.178958428529</v>
          </cell>
          <cell r="Z136">
            <v>106665.7970964089</v>
          </cell>
          <cell r="AA136">
            <v>118165.46593119178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42262.428161025142</v>
          </cell>
          <cell r="I139">
            <v>16024.36196379851</v>
          </cell>
          <cell r="J139">
            <v>-26378.283655114079</v>
          </cell>
          <cell r="K139">
            <v>-1300.481216047009</v>
          </cell>
          <cell r="L139">
            <v>-17000.690211049132</v>
          </cell>
          <cell r="M139">
            <v>-6206.0199042755221</v>
          </cell>
          <cell r="N139">
            <v>-19746.91842338039</v>
          </cell>
          <cell r="O139">
            <v>-12153.528227805746</v>
          </cell>
          <cell r="P139">
            <v>-10534.130147978836</v>
          </cell>
          <cell r="Q139">
            <v>33329.311016682128</v>
          </cell>
          <cell r="R139">
            <v>19930.836153090862</v>
          </cell>
          <cell r="S139">
            <v>-5622.038220686024</v>
          </cell>
          <cell r="T139">
            <v>-8154.7591877442646</v>
          </cell>
          <cell r="U139">
            <v>-6870.0156325618227</v>
          </cell>
          <cell r="V139">
            <v>-10762.218307652065</v>
          </cell>
          <cell r="W139">
            <v>-7990.2987031465982</v>
          </cell>
          <cell r="X139">
            <v>-10504.109196462958</v>
          </cell>
          <cell r="Y139">
            <v>24079.638390378248</v>
          </cell>
          <cell r="Z139">
            <v>6551.3684429720797</v>
          </cell>
          <cell r="AA139">
            <v>1048.2212836289873</v>
          </cell>
        </row>
        <row r="140">
          <cell r="B140" t="str">
            <v>Somatoria com Projeto Original</v>
          </cell>
          <cell r="F140">
            <v>17531.025769499331</v>
          </cell>
          <cell r="G140">
            <v>0.24696226534922128</v>
          </cell>
          <cell r="H140">
            <v>-13204.597939521671</v>
          </cell>
          <cell r="I140">
            <v>-42461.888545288908</v>
          </cell>
          <cell r="J140">
            <v>-40379.519956493867</v>
          </cell>
          <cell r="K140">
            <v>-7217.5198116885649</v>
          </cell>
          <cell r="L140">
            <v>10035.158043900668</v>
          </cell>
          <cell r="M140">
            <v>27864.13652819701</v>
          </cell>
          <cell r="N140">
            <v>14147.121585267749</v>
          </cell>
          <cell r="O140">
            <v>38678.939288891488</v>
          </cell>
          <cell r="P140">
            <v>47447.69143436334</v>
          </cell>
          <cell r="Q140">
            <v>58332.062754490733</v>
          </cell>
          <cell r="R140">
            <v>51765.508808579951</v>
          </cell>
          <cell r="S140">
            <v>63049.507867934444</v>
          </cell>
          <cell r="T140">
            <v>66419.089604288602</v>
          </cell>
          <cell r="U140">
            <v>71593.500584552734</v>
          </cell>
          <cell r="V140">
            <v>73299.799284269684</v>
          </cell>
          <cell r="W140">
            <v>84224.390785560783</v>
          </cell>
          <cell r="X140">
            <v>91092.132040916986</v>
          </cell>
          <cell r="Y140">
            <v>102137.81734880677</v>
          </cell>
          <cell r="Z140">
            <v>113217.16553938098</v>
          </cell>
          <cell r="AA140">
            <v>119213.68721482076</v>
          </cell>
        </row>
        <row r="141">
          <cell r="B141" t="str">
            <v>2ª Adequação</v>
          </cell>
        </row>
        <row r="142">
          <cell r="B142" t="str">
            <v>Fluxo de Caixa do Fator</v>
          </cell>
          <cell r="H142">
            <v>-13964.230412711882</v>
          </cell>
          <cell r="I142">
            <v>19664.773443524718</v>
          </cell>
          <cell r="J142">
            <v>35615.04391094255</v>
          </cell>
          <cell r="K142">
            <v>-14101.716827123626</v>
          </cell>
          <cell r="L142">
            <v>-37757.71779790151</v>
          </cell>
          <cell r="M142">
            <v>-34152.429500505386</v>
          </cell>
          <cell r="N142">
            <v>-2177.5420061929626</v>
          </cell>
          <cell r="O142">
            <v>3918.7659983299491</v>
          </cell>
          <cell r="P142">
            <v>1814.6134037838492</v>
          </cell>
          <cell r="Q142">
            <v>-21270.966465748905</v>
          </cell>
          <cell r="R142">
            <v>-361.08312948269213</v>
          </cell>
          <cell r="S142">
            <v>-8066.6675783124665</v>
          </cell>
          <cell r="T142">
            <v>-9095.5196960275352</v>
          </cell>
          <cell r="U142">
            <v>-10058.159965981471</v>
          </cell>
          <cell r="V142">
            <v>-9704.0188395984587</v>
          </cell>
          <cell r="W142">
            <v>-12825.276265503999</v>
          </cell>
          <cell r="X142">
            <v>-12689.875690873012</v>
          </cell>
          <cell r="Y142">
            <v>-18360.134566336827</v>
          </cell>
          <cell r="Z142">
            <v>-22928.212367299617</v>
          </cell>
          <cell r="AA142">
            <v>-17166.307636289457</v>
          </cell>
        </row>
        <row r="143">
          <cell r="B143" t="str">
            <v>Somatoria com Projeto Original</v>
          </cell>
          <cell r="F143">
            <v>-17535.412516555556</v>
          </cell>
          <cell r="G143">
            <v>0.18665688885108117</v>
          </cell>
          <cell r="H143">
            <v>-69431.25651325869</v>
          </cell>
          <cell r="I143">
            <v>-38821.4770655627</v>
          </cell>
          <cell r="J143">
            <v>21613.807609562762</v>
          </cell>
          <cell r="K143">
            <v>-20018.755422765182</v>
          </cell>
          <cell r="L143">
            <v>-10721.86954295171</v>
          </cell>
          <cell r="M143">
            <v>-82.273068032853189</v>
          </cell>
          <cell r="N143">
            <v>31716.498002455177</v>
          </cell>
          <cell r="O143">
            <v>54751.233515027183</v>
          </cell>
          <cell r="P143">
            <v>59796.434986126027</v>
          </cell>
          <cell r="Q143">
            <v>3731.7852720597002</v>
          </cell>
          <cell r="R143">
            <v>31473.589526006399</v>
          </cell>
          <cell r="S143">
            <v>60604.878510308001</v>
          </cell>
          <cell r="T143">
            <v>65478.329096005327</v>
          </cell>
          <cell r="U143">
            <v>68405.356251133082</v>
          </cell>
          <cell r="V143">
            <v>74357.998752323285</v>
          </cell>
          <cell r="W143">
            <v>79389.413223203388</v>
          </cell>
          <cell r="X143">
            <v>88906.365546506931</v>
          </cell>
          <cell r="Y143">
            <v>59698.044392091702</v>
          </cell>
          <cell r="Z143">
            <v>83737.58472910928</v>
          </cell>
          <cell r="AA143">
            <v>100999.15829490233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170.24719000000078</v>
          </cell>
          <cell r="I145">
            <v>-337.66221578947506</v>
          </cell>
          <cell r="J145">
            <v>-4812.7715691228068</v>
          </cell>
          <cell r="K145">
            <v>18843.632815812627</v>
          </cell>
          <cell r="L145">
            <v>25195.526375451602</v>
          </cell>
          <cell r="M145">
            <v>28408.7077554516</v>
          </cell>
          <cell r="N145">
            <v>4774.5057583087446</v>
          </cell>
          <cell r="O145">
            <v>-27822.690921691261</v>
          </cell>
          <cell r="P145">
            <v>-23699.117520677435</v>
          </cell>
          <cell r="Q145">
            <v>-15375.080220677479</v>
          </cell>
          <cell r="R145">
            <v>-17568.949098116427</v>
          </cell>
          <cell r="S145">
            <v>-20525.311902721351</v>
          </cell>
          <cell r="T145">
            <v>10490.21664227865</v>
          </cell>
          <cell r="U145">
            <v>11258.249557992936</v>
          </cell>
          <cell r="V145">
            <v>9178.9208579929327</v>
          </cell>
          <cell r="W145">
            <v>11103.686520036857</v>
          </cell>
          <cell r="X145">
            <v>9118.4800600368562</v>
          </cell>
          <cell r="Y145">
            <v>-5225.8062599631412</v>
          </cell>
          <cell r="Z145">
            <v>-4806.3206399631435</v>
          </cell>
          <cell r="AA145">
            <v>-9671.7931399631379</v>
          </cell>
        </row>
        <row r="146">
          <cell r="B146" t="str">
            <v>Somatoria com Projeto Original</v>
          </cell>
          <cell r="F146">
            <v>11672.668432667002</v>
          </cell>
          <cell r="G146">
            <v>0.23205558086970621</v>
          </cell>
          <cell r="H146">
            <v>-55296.778910546811</v>
          </cell>
          <cell r="I146">
            <v>-58823.912724876893</v>
          </cell>
          <cell r="J146">
            <v>-18814.007870502595</v>
          </cell>
          <cell r="K146">
            <v>12926.594220171071</v>
          </cell>
          <cell r="L146">
            <v>52231.374630401406</v>
          </cell>
          <cell r="M146">
            <v>62478.864187924133</v>
          </cell>
          <cell r="N146">
            <v>38668.545766956886</v>
          </cell>
          <cell r="O146">
            <v>23009.776595005969</v>
          </cell>
          <cell r="P146">
            <v>34282.704061664743</v>
          </cell>
          <cell r="Q146">
            <v>9627.6715171311262</v>
          </cell>
          <cell r="R146">
            <v>14265.723557372665</v>
          </cell>
          <cell r="S146">
            <v>48146.234185899113</v>
          </cell>
          <cell r="T146">
            <v>85064.065434311517</v>
          </cell>
          <cell r="U146">
            <v>89721.765775107488</v>
          </cell>
          <cell r="V146">
            <v>93240.938449914684</v>
          </cell>
          <cell r="W146">
            <v>103318.37600874425</v>
          </cell>
          <cell r="X146">
            <v>110714.72129741681</v>
          </cell>
          <cell r="Y146">
            <v>72832.372698465391</v>
          </cell>
          <cell r="Z146">
            <v>101859.47645644576</v>
          </cell>
          <cell r="AA146">
            <v>108493.67279122864</v>
          </cell>
        </row>
        <row r="147">
          <cell r="B147" t="str">
            <v>Perda de Receita - Praça Jaboticabal - SP 333</v>
          </cell>
        </row>
        <row r="148">
          <cell r="B148" t="str">
            <v>Fluxo de Caixa do Fator</v>
          </cell>
          <cell r="H148">
            <v>0.28527238225049251</v>
          </cell>
          <cell r="I148">
            <v>-2083.9030580557492</v>
          </cell>
          <cell r="J148">
            <v>-2023.0396183230016</v>
          </cell>
          <cell r="K148">
            <v>-2051.7879186678756</v>
          </cell>
          <cell r="L148">
            <v>-2582.1492961503614</v>
          </cell>
          <cell r="M148">
            <v>-2816.5612772397931</v>
          </cell>
          <cell r="N148">
            <v>-2893.6240481820928</v>
          </cell>
          <cell r="O148">
            <v>-1779.4974223389879</v>
          </cell>
          <cell r="P148">
            <v>-1824.329394356791</v>
          </cell>
          <cell r="Q148">
            <v>-1872.2988442263511</v>
          </cell>
          <cell r="R148">
            <v>-1924.3900012786248</v>
          </cell>
          <cell r="S148">
            <v>-1978.8859422273736</v>
          </cell>
          <cell r="T148">
            <v>-2037.2553415904611</v>
          </cell>
          <cell r="U148">
            <v>-2098.6768294972871</v>
          </cell>
          <cell r="V148">
            <v>-2122.281728145766</v>
          </cell>
          <cell r="W148">
            <v>-2147.9986436639247</v>
          </cell>
          <cell r="X148">
            <v>-2175.4188520637681</v>
          </cell>
          <cell r="Y148">
            <v>-2204.1005563494305</v>
          </cell>
          <cell r="Z148">
            <v>-2235.0005829562901</v>
          </cell>
          <cell r="AA148">
            <v>-2267.6827058528447</v>
          </cell>
        </row>
        <row r="149">
          <cell r="B149" t="str">
            <v>Somatoria com Projeto Original</v>
          </cell>
          <cell r="F149">
            <v>-8254.1137599353187</v>
          </cell>
          <cell r="G149">
            <v>0.20209534824846426</v>
          </cell>
          <cell r="H149">
            <v>-55466.740828164562</v>
          </cell>
          <cell r="I149">
            <v>-60570.15356714317</v>
          </cell>
          <cell r="J149">
            <v>-16024.27591970279</v>
          </cell>
          <cell r="K149">
            <v>-7968.8265143094313</v>
          </cell>
          <cell r="L149">
            <v>24453.698958799439</v>
          </cell>
          <cell r="M149">
            <v>31253.595155232739</v>
          </cell>
          <cell r="N149">
            <v>31000.415960466045</v>
          </cell>
          <cell r="O149">
            <v>49052.970094358243</v>
          </cell>
          <cell r="P149">
            <v>56157.492187985386</v>
          </cell>
          <cell r="Q149">
            <v>23130.452893582253</v>
          </cell>
          <cell r="R149">
            <v>29910.282654210467</v>
          </cell>
          <cell r="S149">
            <v>66692.6601463931</v>
          </cell>
          <cell r="T149">
            <v>72536.593450442408</v>
          </cell>
          <cell r="U149">
            <v>76364.839387617263</v>
          </cell>
          <cell r="V149">
            <v>81939.735863775975</v>
          </cell>
          <cell r="W149">
            <v>90066.690845043457</v>
          </cell>
          <cell r="X149">
            <v>99420.822385316176</v>
          </cell>
          <cell r="Y149">
            <v>75854.078402079103</v>
          </cell>
          <cell r="Z149">
            <v>104430.79651345262</v>
          </cell>
          <cell r="AA149">
            <v>115897.78322533894</v>
          </cell>
        </row>
        <row r="150">
          <cell r="B150" t="str">
            <v>Perda de Receita - Parcelamento do Reajuste Tarifário de Julho de 2003.</v>
          </cell>
        </row>
        <row r="151">
          <cell r="B151" t="str">
            <v>Fluxo de Caixa do Fator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-1799.0981587926644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 t="str">
            <v>Somatoria com Projeto Original</v>
          </cell>
          <cell r="F152">
            <v>-562.64996557147754</v>
          </cell>
          <cell r="G152">
            <v>0.21296315596990562</v>
          </cell>
          <cell r="H152">
            <v>-55467.026100546813</v>
          </cell>
          <cell r="I152">
            <v>-58486.250509087418</v>
          </cell>
          <cell r="J152">
            <v>-14001.236301379788</v>
          </cell>
          <cell r="K152">
            <v>-5917.0385956415557</v>
          </cell>
          <cell r="L152">
            <v>27035.8482549498</v>
          </cell>
          <cell r="M152">
            <v>32271.058273679868</v>
          </cell>
          <cell r="N152">
            <v>33894.040008648139</v>
          </cell>
          <cell r="O152">
            <v>50832.46751669723</v>
          </cell>
          <cell r="P152">
            <v>57981.821582342178</v>
          </cell>
          <cell r="Q152">
            <v>25002.751737808605</v>
          </cell>
          <cell r="R152">
            <v>31834.672655489092</v>
          </cell>
          <cell r="S152">
            <v>68671.546088620467</v>
          </cell>
          <cell r="T152">
            <v>74573.848792032863</v>
          </cell>
          <cell r="U152">
            <v>78463.516217114549</v>
          </cell>
          <cell r="V152">
            <v>84062.017591921744</v>
          </cell>
          <cell r="W152">
            <v>92214.689488707387</v>
          </cell>
          <cell r="X152">
            <v>101596.24123737995</v>
          </cell>
          <cell r="Y152">
            <v>78058.178958428529</v>
          </cell>
          <cell r="Z152">
            <v>106665.7970964089</v>
          </cell>
          <cell r="AA152">
            <v>118165.46593119178</v>
          </cell>
        </row>
        <row r="153">
          <cell r="B153" t="str">
            <v>Majoração da COFINS</v>
          </cell>
        </row>
        <row r="154">
          <cell r="B154" t="str">
            <v>Fluxo de Caixa do Fator</v>
          </cell>
          <cell r="H154">
            <v>-125.28132084791665</v>
          </cell>
          <cell r="I154">
            <v>-560.10911799290091</v>
          </cell>
          <cell r="J154">
            <v>-667.05378633465943</v>
          </cell>
          <cell r="K154">
            <v>-644.72625716388598</v>
          </cell>
          <cell r="L154">
            <v>-640.26520483239665</v>
          </cell>
          <cell r="M154">
            <v>-1229.5349253983645</v>
          </cell>
          <cell r="N154">
            <v>-752.63350129534672</v>
          </cell>
          <cell r="O154">
            <v>-810.80156809149969</v>
          </cell>
          <cell r="P154">
            <v>-884.24850328839671</v>
          </cell>
          <cell r="Q154">
            <v>-966.570247962748</v>
          </cell>
          <cell r="R154">
            <v>-994.65326202277993</v>
          </cell>
          <cell r="S154">
            <v>-1033.0087115229862</v>
          </cell>
          <cell r="T154">
            <v>-1126.4646920250411</v>
          </cell>
          <cell r="U154">
            <v>-1224.0991988479725</v>
          </cell>
          <cell r="V154">
            <v>-1351.2055080062701</v>
          </cell>
          <cell r="W154">
            <v>-1477.0635825810498</v>
          </cell>
          <cell r="X154">
            <v>-1604.4696502822653</v>
          </cell>
          <cell r="Y154">
            <v>-1733.8818770536905</v>
          </cell>
          <cell r="Z154">
            <v>-1834.4238113288184</v>
          </cell>
          <cell r="AA154">
            <v>-1956.2677273626969</v>
          </cell>
        </row>
        <row r="155">
          <cell r="B155" t="str">
            <v>Somatoria com Projeto Original</v>
          </cell>
          <cell r="F155">
            <v>-3172.0966653015266</v>
          </cell>
          <cell r="G155">
            <v>0.20922654010764014</v>
          </cell>
          <cell r="H155">
            <v>-55592.307421394733</v>
          </cell>
          <cell r="I155">
            <v>-59046.359627080317</v>
          </cell>
          <cell r="J155">
            <v>-14668.290087714448</v>
          </cell>
          <cell r="K155">
            <v>-6561.7648528054415</v>
          </cell>
          <cell r="L155">
            <v>26395.583050117402</v>
          </cell>
          <cell r="M155">
            <v>32840.621507074167</v>
          </cell>
          <cell r="N155">
            <v>33141.406507352789</v>
          </cell>
          <cell r="O155">
            <v>50021.665948605732</v>
          </cell>
          <cell r="P155">
            <v>57097.573079053778</v>
          </cell>
          <cell r="Q155">
            <v>24036.181489845858</v>
          </cell>
          <cell r="R155">
            <v>30840.019393466311</v>
          </cell>
          <cell r="S155">
            <v>67638.537377097484</v>
          </cell>
          <cell r="T155">
            <v>73447.384100007825</v>
          </cell>
          <cell r="U155">
            <v>77239.417018266584</v>
          </cell>
          <cell r="V155">
            <v>82710.812083915473</v>
          </cell>
          <cell r="W155">
            <v>90737.625906126341</v>
          </cell>
          <cell r="X155">
            <v>99991.771587097683</v>
          </cell>
          <cell r="Y155">
            <v>76324.29708137484</v>
          </cell>
          <cell r="Z155">
            <v>104831.37328508009</v>
          </cell>
          <cell r="AA155">
            <v>116209.19820382909</v>
          </cell>
        </row>
        <row r="156">
          <cell r="B156" t="str">
            <v>Majoração do PIS</v>
          </cell>
        </row>
        <row r="157">
          <cell r="B157" t="str">
            <v>Fluxo de Caixa do Fator</v>
          </cell>
          <cell r="H157">
            <v>0</v>
          </cell>
          <cell r="I157">
            <v>-0.67501363321185859</v>
          </cell>
          <cell r="J157">
            <v>-16.102361386509592</v>
          </cell>
          <cell r="K157">
            <v>-6.8449237103837</v>
          </cell>
          <cell r="L157">
            <v>-107.50910573449309</v>
          </cell>
          <cell r="M157">
            <v>-195.26502660521874</v>
          </cell>
          <cell r="N157">
            <v>-14.348535085218465</v>
          </cell>
          <cell r="O157">
            <v>-19.718878331173414</v>
          </cell>
          <cell r="P157">
            <v>-31.111479116224128</v>
          </cell>
          <cell r="Q157">
            <v>-44.427050680340997</v>
          </cell>
          <cell r="R157">
            <v>-45.993316333571755</v>
          </cell>
          <cell r="S157">
            <v>-49.782208308469166</v>
          </cell>
          <cell r="T157">
            <v>-65.511370777903736</v>
          </cell>
          <cell r="U157">
            <v>-82.145790189951896</v>
          </cell>
          <cell r="V157">
            <v>-105.16559516748742</v>
          </cell>
          <cell r="W157">
            <v>-127.91263882876932</v>
          </cell>
          <cell r="X157">
            <v>-151.00053610110137</v>
          </cell>
          <cell r="Y157">
            <v>-174.52025415998023</v>
          </cell>
          <cell r="Z157">
            <v>-191.78268109637605</v>
          </cell>
          <cell r="AA157">
            <v>-213.66037073186209</v>
          </cell>
        </row>
        <row r="158">
          <cell r="B158" t="str">
            <v>Somatoria com Projeto Original</v>
          </cell>
          <cell r="F158">
            <v>-187.01112667205356</v>
          </cell>
          <cell r="G158">
            <v>0.21350091488485656</v>
          </cell>
          <cell r="H158">
            <v>-55467.026100546813</v>
          </cell>
          <cell r="I158">
            <v>-58486.92552272063</v>
          </cell>
          <cell r="J158">
            <v>-14017.338662766297</v>
          </cell>
          <cell r="K158">
            <v>-5923.8835193519399</v>
          </cell>
          <cell r="L158">
            <v>26928.339149215306</v>
          </cell>
          <cell r="M158">
            <v>33874.891405867311</v>
          </cell>
          <cell r="N158">
            <v>33879.691473562918</v>
          </cell>
          <cell r="O158">
            <v>50812.748638366058</v>
          </cell>
          <cell r="P158">
            <v>57950.710103225952</v>
          </cell>
          <cell r="Q158">
            <v>24958.324687128264</v>
          </cell>
          <cell r="R158">
            <v>31788.679339155522</v>
          </cell>
          <cell r="S158">
            <v>68621.763880311992</v>
          </cell>
          <cell r="T158">
            <v>74508.337421254953</v>
          </cell>
          <cell r="U158">
            <v>78381.370426924594</v>
          </cell>
          <cell r="V158">
            <v>83956.851996754252</v>
          </cell>
          <cell r="W158">
            <v>92086.776849878617</v>
          </cell>
          <cell r="X158">
            <v>101445.24070127885</v>
          </cell>
          <cell r="Y158">
            <v>77883.658704268542</v>
          </cell>
          <cell r="Z158">
            <v>106474.01441531253</v>
          </cell>
          <cell r="AA158">
            <v>117951.80556045992</v>
          </cell>
        </row>
        <row r="159">
          <cell r="B159" t="str">
            <v>Alteração do ISSQN</v>
          </cell>
        </row>
        <row r="160">
          <cell r="B160" t="str">
            <v>Fluxo de Caixa do Fator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-2059.2284796291688</v>
          </cell>
          <cell r="O160">
            <v>-2159.3740812274827</v>
          </cell>
          <cell r="P160">
            <v>-2221.9711836405486</v>
          </cell>
          <cell r="Q160">
            <v>-2284.5669652373681</v>
          </cell>
          <cell r="R160">
            <v>-2347.129252218886</v>
          </cell>
          <cell r="S160">
            <v>-2409.7340195286188</v>
          </cell>
          <cell r="T160">
            <v>-2472.3135576118425</v>
          </cell>
          <cell r="U160">
            <v>-2534.8943477599692</v>
          </cell>
          <cell r="V160">
            <v>-2597.4775140074471</v>
          </cell>
          <cell r="W160">
            <v>-2660.0926716524987</v>
          </cell>
          <cell r="X160">
            <v>-2722.6322971392392</v>
          </cell>
          <cell r="Y160">
            <v>-2785.211342792114</v>
          </cell>
          <cell r="Z160">
            <v>-2847.8189264981711</v>
          </cell>
          <cell r="AA160">
            <v>-2910.4288181084617</v>
          </cell>
        </row>
        <row r="161">
          <cell r="B161" t="str">
            <v>Somatoria com Projeto Original</v>
          </cell>
          <cell r="F161">
            <v>-3169.02260989263</v>
          </cell>
          <cell r="G161">
            <v>0.20916542097622126</v>
          </cell>
          <cell r="H161">
            <v>-55467.026100546813</v>
          </cell>
          <cell r="I161">
            <v>-58486.250509087418</v>
          </cell>
          <cell r="J161">
            <v>-14001.236301379788</v>
          </cell>
          <cell r="K161">
            <v>-5917.0385956415557</v>
          </cell>
          <cell r="L161">
            <v>27035.8482549498</v>
          </cell>
          <cell r="M161">
            <v>34070.156432472533</v>
          </cell>
          <cell r="N161">
            <v>31834.811529018971</v>
          </cell>
          <cell r="O161">
            <v>48673.093435469746</v>
          </cell>
          <cell r="P161">
            <v>55759.85039870163</v>
          </cell>
          <cell r="Q161">
            <v>22718.184772571236</v>
          </cell>
          <cell r="R161">
            <v>29487.543403270207</v>
          </cell>
          <cell r="S161">
            <v>66261.812069091844</v>
          </cell>
          <cell r="T161">
            <v>72101.535234421026</v>
          </cell>
          <cell r="U161">
            <v>75928.621869354582</v>
          </cell>
          <cell r="V161">
            <v>81464.540077914295</v>
          </cell>
          <cell r="W161">
            <v>89554.596817054888</v>
          </cell>
          <cell r="X161">
            <v>98873.608940240709</v>
          </cell>
          <cell r="Y161">
            <v>75272.967615636415</v>
          </cell>
          <cell r="Z161">
            <v>103817.97816991073</v>
          </cell>
          <cell r="AA161">
            <v>115255.03711308332</v>
          </cell>
        </row>
        <row r="162">
          <cell r="B162" t="str">
            <v>4ª Adequação - Investimentos</v>
          </cell>
        </row>
        <row r="163">
          <cell r="B163" t="str">
            <v>Fluxo de Caixa do Fator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1021.1100000000006</v>
          </cell>
          <cell r="N163">
            <v>4602.1909785714288</v>
          </cell>
          <cell r="O163">
            <v>-4510.5748521978021</v>
          </cell>
          <cell r="P163">
            <v>-1908.6354271978023</v>
          </cell>
          <cell r="Q163">
            <v>-484.41702719780227</v>
          </cell>
          <cell r="R163">
            <v>-143.58758719780224</v>
          </cell>
          <cell r="S163">
            <v>-136.40092053113557</v>
          </cell>
          <cell r="T163">
            <v>67.684079468864439</v>
          </cell>
          <cell r="U163">
            <v>67.684079468864439</v>
          </cell>
          <cell r="V163">
            <v>67.684079468864439</v>
          </cell>
          <cell r="W163">
            <v>67.684079468864439</v>
          </cell>
          <cell r="X163">
            <v>67.684079468864439</v>
          </cell>
          <cell r="Y163">
            <v>-128.31592053113556</v>
          </cell>
          <cell r="Z163">
            <v>-95.975920531135557</v>
          </cell>
          <cell r="AA163">
            <v>33.384079468864456</v>
          </cell>
        </row>
        <row r="164">
          <cell r="B164" t="str">
            <v>Somatoria com Projeto Original</v>
          </cell>
          <cell r="F164">
            <v>127.1995200178546</v>
          </cell>
          <cell r="G164">
            <v>0.21395204411495194</v>
          </cell>
          <cell r="H164">
            <v>-55467.026100546813</v>
          </cell>
          <cell r="I164">
            <v>-58486.250509087418</v>
          </cell>
          <cell r="J164">
            <v>-14001.236301379788</v>
          </cell>
          <cell r="K164">
            <v>-5917.0385956415557</v>
          </cell>
          <cell r="L164">
            <v>27035.8482549498</v>
          </cell>
          <cell r="M164">
            <v>35091.266432472534</v>
          </cell>
          <cell r="N164">
            <v>38496.230987219569</v>
          </cell>
          <cell r="O164">
            <v>46321.892664499428</v>
          </cell>
          <cell r="P164">
            <v>56073.186155144373</v>
          </cell>
          <cell r="Q164">
            <v>24518.334710610801</v>
          </cell>
          <cell r="R164">
            <v>31691.08506829129</v>
          </cell>
          <cell r="S164">
            <v>68535.145168089337</v>
          </cell>
          <cell r="T164">
            <v>74641.532871501724</v>
          </cell>
          <cell r="U164">
            <v>78531.200296583411</v>
          </cell>
          <cell r="V164">
            <v>84129.701671390605</v>
          </cell>
          <cell r="W164">
            <v>92282.373568176248</v>
          </cell>
          <cell r="X164">
            <v>101663.92531684881</v>
          </cell>
          <cell r="Y164">
            <v>77929.86303789739</v>
          </cell>
          <cell r="Z164">
            <v>106569.82117587776</v>
          </cell>
          <cell r="AA164">
            <v>118198.85001066064</v>
          </cell>
        </row>
        <row r="165">
          <cell r="B165" t="str">
            <v>5ª Adequação - Investimentos</v>
          </cell>
        </row>
        <row r="166">
          <cell r="B166" t="str">
            <v>Fluxo de Caixa do Fator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-203.15</v>
          </cell>
          <cell r="O166">
            <v>8170.1868846153857</v>
          </cell>
          <cell r="P166">
            <v>-8201.3514403846148</v>
          </cell>
          <cell r="Q166">
            <v>40.167659615384743</v>
          </cell>
          <cell r="R166">
            <v>19.414689615384592</v>
          </cell>
          <cell r="S166">
            <v>19.414689615384592</v>
          </cell>
          <cell r="T166">
            <v>19.414689615384592</v>
          </cell>
          <cell r="U166">
            <v>19.414689615384592</v>
          </cell>
          <cell r="V166">
            <v>19.414689615384592</v>
          </cell>
          <cell r="W166">
            <v>19.414689615384592</v>
          </cell>
          <cell r="X166">
            <v>19.414689615384592</v>
          </cell>
          <cell r="Y166">
            <v>19.414689615384592</v>
          </cell>
          <cell r="Z166">
            <v>19.414689615384592</v>
          </cell>
          <cell r="AA166">
            <v>19.414689615384592</v>
          </cell>
        </row>
        <row r="167">
          <cell r="B167" t="str">
            <v>Somatoria com Projeto Original</v>
          </cell>
          <cell r="F167">
            <v>264.65299830189173</v>
          </cell>
          <cell r="G167">
            <v>0.21414919614264244</v>
          </cell>
          <cell r="H167">
            <v>-55467.026100546813</v>
          </cell>
          <cell r="I167">
            <v>-58486.250509087418</v>
          </cell>
          <cell r="J167">
            <v>-14001.236301379788</v>
          </cell>
          <cell r="K167">
            <v>-5917.0385956415557</v>
          </cell>
          <cell r="L167">
            <v>27035.8482549498</v>
          </cell>
          <cell r="M167">
            <v>34070.156432472533</v>
          </cell>
          <cell r="N167">
            <v>33690.890008648137</v>
          </cell>
          <cell r="O167">
            <v>59002.654401312619</v>
          </cell>
          <cell r="P167">
            <v>49780.470141957565</v>
          </cell>
          <cell r="Q167">
            <v>25042.91939742399</v>
          </cell>
          <cell r="R167">
            <v>31854.087345104475</v>
          </cell>
          <cell r="S167">
            <v>68690.960778235851</v>
          </cell>
          <cell r="T167">
            <v>74593.263481648246</v>
          </cell>
          <cell r="U167">
            <v>78482.930906729933</v>
          </cell>
          <cell r="V167">
            <v>84081.432281537127</v>
          </cell>
          <cell r="W167">
            <v>92234.10417832277</v>
          </cell>
          <cell r="X167">
            <v>101615.65592699533</v>
          </cell>
          <cell r="Y167">
            <v>78077.593648043912</v>
          </cell>
          <cell r="Z167">
            <v>106685.21178602429</v>
          </cell>
          <cell r="AA167">
            <v>118184.88062080716</v>
          </cell>
        </row>
        <row r="168">
          <cell r="B168" t="str">
            <v>6ª Adequação - Investimentos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138.29</v>
          </cell>
          <cell r="N169">
            <v>585.39030714285855</v>
          </cell>
          <cell r="O169">
            <v>4175.6576532967028</v>
          </cell>
          <cell r="P169">
            <v>4800.0165032967052</v>
          </cell>
          <cell r="Q169">
            <v>-10459.569996703298</v>
          </cell>
          <cell r="R169">
            <v>54.33499329670326</v>
          </cell>
          <cell r="S169">
            <v>54.33499329670326</v>
          </cell>
          <cell r="T169">
            <v>54.33499329670326</v>
          </cell>
          <cell r="U169">
            <v>54.33499329670326</v>
          </cell>
          <cell r="V169">
            <v>54.33499329670326</v>
          </cell>
          <cell r="W169">
            <v>54.33499329670326</v>
          </cell>
          <cell r="X169">
            <v>54.33499329670326</v>
          </cell>
          <cell r="Y169">
            <v>54.33499329670326</v>
          </cell>
          <cell r="Z169">
            <v>54.33499329670326</v>
          </cell>
          <cell r="AA169">
            <v>54.33499329670326</v>
          </cell>
        </row>
        <row r="170">
          <cell r="B170" t="str">
            <v>Somatoria com Projeto Original</v>
          </cell>
          <cell r="F170">
            <v>444.19799278732711</v>
          </cell>
          <cell r="G170">
            <v>0.2144076656800544</v>
          </cell>
          <cell r="H170">
            <v>-55467.026100546813</v>
          </cell>
          <cell r="I170">
            <v>-58486.250509087418</v>
          </cell>
          <cell r="J170">
            <v>-14001.236301379788</v>
          </cell>
          <cell r="K170">
            <v>-5917.0385956415557</v>
          </cell>
          <cell r="L170">
            <v>27035.8482549498</v>
          </cell>
          <cell r="M170">
            <v>34208.446432472534</v>
          </cell>
          <cell r="N170">
            <v>34479.430315790996</v>
          </cell>
          <cell r="O170">
            <v>55008.125169993931</v>
          </cell>
          <cell r="P170">
            <v>62781.838085638883</v>
          </cell>
          <cell r="Q170">
            <v>14543.181741105307</v>
          </cell>
          <cell r="R170">
            <v>31889.007648785795</v>
          </cell>
          <cell r="S170">
            <v>68725.881081917178</v>
          </cell>
          <cell r="T170">
            <v>74628.183785329573</v>
          </cell>
          <cell r="U170">
            <v>78517.85121041126</v>
          </cell>
          <cell r="V170">
            <v>84116.352585218454</v>
          </cell>
          <cell r="W170">
            <v>92269.024482004097</v>
          </cell>
          <cell r="X170">
            <v>101650.57623067666</v>
          </cell>
          <cell r="Y170">
            <v>78112.513951725239</v>
          </cell>
          <cell r="Z170">
            <v>106720.13208970561</v>
          </cell>
          <cell r="AA170">
            <v>118219.80092448849</v>
          </cell>
        </row>
        <row r="171">
          <cell r="B171">
            <v>0</v>
          </cell>
        </row>
        <row r="172">
          <cell r="B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</row>
        <row r="173">
          <cell r="B173">
            <v>0</v>
          </cell>
          <cell r="F173">
            <v>6.7812953345933189E-11</v>
          </cell>
          <cell r="G173">
            <v>0.21376914659013574</v>
          </cell>
          <cell r="H173">
            <v>-55467.026100546813</v>
          </cell>
          <cell r="I173">
            <v>-58486.250509087418</v>
          </cell>
          <cell r="J173">
            <v>-14001.236301379788</v>
          </cell>
          <cell r="K173">
            <v>-5917.0385956415557</v>
          </cell>
          <cell r="L173">
            <v>27035.8482549498</v>
          </cell>
          <cell r="M173">
            <v>34070.156432472533</v>
          </cell>
          <cell r="N173">
            <v>33894.040008648139</v>
          </cell>
          <cell r="O173">
            <v>50832.46751669723</v>
          </cell>
          <cell r="P173">
            <v>57981.821582342178</v>
          </cell>
          <cell r="Q173">
            <v>25002.751737808605</v>
          </cell>
          <cell r="R173">
            <v>31834.672655489092</v>
          </cell>
          <cell r="S173">
            <v>68671.546088620467</v>
          </cell>
          <cell r="T173">
            <v>74573.848792032863</v>
          </cell>
          <cell r="U173">
            <v>78463.516217114549</v>
          </cell>
          <cell r="V173">
            <v>84062.017591921744</v>
          </cell>
          <cell r="W173">
            <v>92214.689488707387</v>
          </cell>
          <cell r="X173">
            <v>101596.24123737995</v>
          </cell>
          <cell r="Y173">
            <v>78058.178958428529</v>
          </cell>
          <cell r="Z173">
            <v>106665.7970964089</v>
          </cell>
          <cell r="AA173">
            <v>118165.46593119178</v>
          </cell>
        </row>
        <row r="174">
          <cell r="B174">
            <v>0</v>
          </cell>
        </row>
        <row r="175">
          <cell r="B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>
            <v>0</v>
          </cell>
          <cell r="F176">
            <v>6.7812953345933189E-11</v>
          </cell>
          <cell r="G176">
            <v>0.21376914659013574</v>
          </cell>
          <cell r="H176">
            <v>-55467.026100546813</v>
          </cell>
          <cell r="I176">
            <v>-58486.250509087418</v>
          </cell>
          <cell r="J176">
            <v>-14001.236301379788</v>
          </cell>
          <cell r="K176">
            <v>-5917.0385956415557</v>
          </cell>
          <cell r="L176">
            <v>27035.8482549498</v>
          </cell>
          <cell r="M176">
            <v>34070.156432472533</v>
          </cell>
          <cell r="N176">
            <v>33894.040008648139</v>
          </cell>
          <cell r="O176">
            <v>50832.46751669723</v>
          </cell>
          <cell r="P176">
            <v>57981.821582342178</v>
          </cell>
          <cell r="Q176">
            <v>25002.751737808605</v>
          </cell>
          <cell r="R176">
            <v>31834.672655489092</v>
          </cell>
          <cell r="S176">
            <v>68671.546088620467</v>
          </cell>
          <cell r="T176">
            <v>74573.848792032863</v>
          </cell>
          <cell r="U176">
            <v>78463.516217114549</v>
          </cell>
          <cell r="V176">
            <v>84062.017591921744</v>
          </cell>
          <cell r="W176">
            <v>92214.689488707387</v>
          </cell>
          <cell r="X176">
            <v>101596.24123737995</v>
          </cell>
          <cell r="Y176">
            <v>78058.178958428529</v>
          </cell>
          <cell r="Z176">
            <v>106665.7970964089</v>
          </cell>
          <cell r="AA176">
            <v>118165.46593119178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6.7812953345933189E-11</v>
          </cell>
          <cell r="G179">
            <v>0.21376914659013574</v>
          </cell>
          <cell r="H179">
            <v>-55467.026100546813</v>
          </cell>
          <cell r="I179">
            <v>-58486.250509087418</v>
          </cell>
          <cell r="J179">
            <v>-14001.236301379788</v>
          </cell>
          <cell r="K179">
            <v>-5917.0385956415557</v>
          </cell>
          <cell r="L179">
            <v>27035.8482549498</v>
          </cell>
          <cell r="M179">
            <v>34070.156432472533</v>
          </cell>
          <cell r="N179">
            <v>33894.040008648139</v>
          </cell>
          <cell r="O179">
            <v>50832.46751669723</v>
          </cell>
          <cell r="P179">
            <v>57981.821582342178</v>
          </cell>
          <cell r="Q179">
            <v>25002.751737808605</v>
          </cell>
          <cell r="R179">
            <v>31834.672655489092</v>
          </cell>
          <cell r="S179">
            <v>68671.546088620467</v>
          </cell>
          <cell r="T179">
            <v>74573.848792032863</v>
          </cell>
          <cell r="U179">
            <v>78463.516217114549</v>
          </cell>
          <cell r="V179">
            <v>84062.017591921744</v>
          </cell>
          <cell r="W179">
            <v>92214.689488707387</v>
          </cell>
          <cell r="X179">
            <v>101596.24123737995</v>
          </cell>
          <cell r="Y179">
            <v>78058.178958428529</v>
          </cell>
          <cell r="Z179">
            <v>106665.7970964089</v>
          </cell>
          <cell r="AA179">
            <v>118165.46593119178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6.7812953345933189E-11</v>
          </cell>
          <cell r="G182">
            <v>0.21376914659013574</v>
          </cell>
          <cell r="H182">
            <v>-55467.026100546813</v>
          </cell>
          <cell r="I182">
            <v>-58486.250509087418</v>
          </cell>
          <cell r="J182">
            <v>-14001.236301379788</v>
          </cell>
          <cell r="K182">
            <v>-5917.0385956415557</v>
          </cell>
          <cell r="L182">
            <v>27035.8482549498</v>
          </cell>
          <cell r="M182">
            <v>34070.156432472533</v>
          </cell>
          <cell r="N182">
            <v>33894.040008648139</v>
          </cell>
          <cell r="O182">
            <v>50832.46751669723</v>
          </cell>
          <cell r="P182">
            <v>57981.821582342178</v>
          </cell>
          <cell r="Q182">
            <v>25002.751737808605</v>
          </cell>
          <cell r="R182">
            <v>31834.672655489092</v>
          </cell>
          <cell r="S182">
            <v>68671.546088620467</v>
          </cell>
          <cell r="T182">
            <v>74573.848792032863</v>
          </cell>
          <cell r="U182">
            <v>78463.516217114549</v>
          </cell>
          <cell r="V182">
            <v>84062.017591921744</v>
          </cell>
          <cell r="W182">
            <v>92214.689488707387</v>
          </cell>
          <cell r="X182">
            <v>101596.24123737995</v>
          </cell>
          <cell r="Y182">
            <v>78058.178958428529</v>
          </cell>
          <cell r="Z182">
            <v>106665.7970964089</v>
          </cell>
          <cell r="AA182">
            <v>118165.46593119178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28343.448889847594</v>
          </cell>
          <cell r="I184">
            <v>32706.786001851888</v>
          </cell>
          <cell r="J184">
            <v>1717.7929206614936</v>
          </cell>
          <cell r="K184">
            <v>738.07567309984756</v>
          </cell>
          <cell r="L184">
            <v>-32892.805240216294</v>
          </cell>
          <cell r="M184">
            <v>-16830.801037365345</v>
          </cell>
          <cell r="N184">
            <v>-17885.357949742145</v>
          </cell>
          <cell r="O184">
            <v>-32991.575415441912</v>
          </cell>
          <cell r="P184">
            <v>-42690.265189560101</v>
          </cell>
          <cell r="Q184">
            <v>-19388.418142136779</v>
          </cell>
          <cell r="R184">
            <v>-3381.199810647835</v>
          </cell>
          <cell r="S184">
            <v>-39748.079820926338</v>
          </cell>
          <cell r="T184">
            <v>-12320.173441117444</v>
          </cell>
          <cell r="U184">
            <v>-11468.308444464585</v>
          </cell>
          <cell r="V184">
            <v>-17322.012872203613</v>
          </cell>
          <cell r="W184">
            <v>-15983.522222959027</v>
          </cell>
          <cell r="X184">
            <v>-20587.592400504538</v>
          </cell>
          <cell r="Y184">
            <v>-6458.5827038959833</v>
          </cell>
          <cell r="Z184">
            <v>-28314.416803789383</v>
          </cell>
          <cell r="AA184">
            <v>-33030.785352298517</v>
          </cell>
        </row>
        <row r="185">
          <cell r="B185" t="str">
            <v>Somatoria com Projeto Original</v>
          </cell>
          <cell r="F185">
            <v>-2840.5619306559402</v>
          </cell>
          <cell r="G185">
            <v>0.20714524689834499</v>
          </cell>
          <cell r="H185">
            <v>-27123.577210699219</v>
          </cell>
          <cell r="I185">
            <v>-25779.464507235531</v>
          </cell>
          <cell r="J185">
            <v>-12283.443380718294</v>
          </cell>
          <cell r="K185">
            <v>-5178.9629225417084</v>
          </cell>
          <cell r="L185">
            <v>-5856.9569852664936</v>
          </cell>
          <cell r="M185">
            <v>17239.355395107188</v>
          </cell>
          <cell r="N185">
            <v>16008.682058905993</v>
          </cell>
          <cell r="O185">
            <v>17840.892101255318</v>
          </cell>
          <cell r="P185">
            <v>15291.556392782077</v>
          </cell>
          <cell r="Q185">
            <v>5614.3335956718256</v>
          </cell>
          <cell r="R185">
            <v>28453.472844841257</v>
          </cell>
          <cell r="S185">
            <v>28923.46626769413</v>
          </cell>
          <cell r="T185">
            <v>62253.675350915422</v>
          </cell>
          <cell r="U185">
            <v>66995.20777264997</v>
          </cell>
          <cell r="V185">
            <v>66740.004719718127</v>
          </cell>
          <cell r="W185">
            <v>76231.167265748358</v>
          </cell>
          <cell r="X185">
            <v>81008.648836875407</v>
          </cell>
          <cell r="Y185">
            <v>71599.596254532546</v>
          </cell>
          <cell r="Z185">
            <v>78351.38029261952</v>
          </cell>
          <cell r="AA185">
            <v>85134.680578893254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44876.126350046019</v>
          </cell>
          <cell r="H191">
            <v>83131.398650444127</v>
          </cell>
          <cell r="I191">
            <v>88473.361750120122</v>
          </cell>
          <cell r="J191">
            <v>91519.748175169181</v>
          </cell>
          <cell r="K191">
            <v>94567.681797462472</v>
          </cell>
          <cell r="L191">
            <v>96297.214571704681</v>
          </cell>
          <cell r="M191">
            <v>102450.2837416524</v>
          </cell>
          <cell r="N191">
            <v>107431.1593797255</v>
          </cell>
          <cell r="O191">
            <v>110542.86018178673</v>
          </cell>
          <cell r="P191">
            <v>113657.82687190398</v>
          </cell>
          <cell r="Q191">
            <v>116768.53916405304</v>
          </cell>
          <cell r="R191">
            <v>119884.65160314148</v>
          </cell>
          <cell r="S191">
            <v>122990.97095848343</v>
          </cell>
          <cell r="T191">
            <v>126113.65930490641</v>
          </cell>
          <cell r="U191">
            <v>129223.19926550398</v>
          </cell>
          <cell r="V191">
            <v>132338.41643784315</v>
          </cell>
          <cell r="W191">
            <v>135456.04164126591</v>
          </cell>
          <cell r="X191">
            <v>138569.36669713215</v>
          </cell>
          <cell r="Y191">
            <v>141680.01610662541</v>
          </cell>
          <cell r="Z191">
            <v>144796.91093723694</v>
          </cell>
          <cell r="AA191">
            <v>2240769.4335862077</v>
          </cell>
        </row>
        <row r="192">
          <cell r="B192" t="str">
            <v>1.1 - Operacionais    (1.1.1 + 1.1.2)</v>
          </cell>
          <cell r="G192">
            <v>44876.126350046019</v>
          </cell>
          <cell r="H192">
            <v>83131.398650444127</v>
          </cell>
          <cell r="I192">
            <v>88473.361750120122</v>
          </cell>
          <cell r="J192">
            <v>91519.748175169181</v>
          </cell>
          <cell r="K192">
            <v>94567.681797462472</v>
          </cell>
          <cell r="L192">
            <v>96297.214571704681</v>
          </cell>
          <cell r="M192">
            <v>102450.2837416524</v>
          </cell>
          <cell r="N192">
            <v>107431.1593797255</v>
          </cell>
          <cell r="O192">
            <v>110542.86018178673</v>
          </cell>
          <cell r="P192">
            <v>113657.82687190398</v>
          </cell>
          <cell r="Q192">
            <v>116768.53916405304</v>
          </cell>
          <cell r="R192">
            <v>119884.65160314148</v>
          </cell>
          <cell r="S192">
            <v>122990.97095848343</v>
          </cell>
          <cell r="T192">
            <v>126113.65930490641</v>
          </cell>
          <cell r="U192">
            <v>129223.19926550398</v>
          </cell>
          <cell r="V192">
            <v>132338.41643784315</v>
          </cell>
          <cell r="W192">
            <v>135456.04164126591</v>
          </cell>
          <cell r="X192">
            <v>138569.36669713215</v>
          </cell>
          <cell r="Y192">
            <v>141680.01610662541</v>
          </cell>
          <cell r="Z192">
            <v>144796.91093723694</v>
          </cell>
          <cell r="AA192">
            <v>2240769.4335862077</v>
          </cell>
        </row>
        <row r="193">
          <cell r="B193" t="str">
            <v>1.1.1 - Receitas de  Pedágios    (Transp. Qd.2.1.1.2)</v>
          </cell>
          <cell r="G193">
            <v>44652.711049999998</v>
          </cell>
          <cell r="H193">
            <v>82701.048649999997</v>
          </cell>
          <cell r="I193">
            <v>88017.844600000011</v>
          </cell>
          <cell r="J193">
            <v>91048.122325000018</v>
          </cell>
          <cell r="K193">
            <v>94077.015697499999</v>
          </cell>
          <cell r="L193">
            <v>95780.177321704687</v>
          </cell>
          <cell r="M193">
            <v>101917.52809100341</v>
          </cell>
          <cell r="N193">
            <v>106882.63132972551</v>
          </cell>
          <cell r="O193">
            <v>109977.59503186807</v>
          </cell>
          <cell r="P193">
            <v>113076.8080217596</v>
          </cell>
          <cell r="Q193">
            <v>116172.75961287991</v>
          </cell>
          <cell r="R193">
            <v>119272.16465316506</v>
          </cell>
          <cell r="S193">
            <v>122362.72950805182</v>
          </cell>
          <cell r="T193">
            <v>125469.70165472479</v>
          </cell>
          <cell r="U193">
            <v>128563.47201529586</v>
          </cell>
          <cell r="V193">
            <v>131661.94898768651</v>
          </cell>
          <cell r="W193">
            <v>134764.84314125564</v>
          </cell>
          <cell r="X193">
            <v>137862.4284971201</v>
          </cell>
          <cell r="Y193">
            <v>140957.33865662542</v>
          </cell>
          <cell r="Z193">
            <v>144057.48863723694</v>
          </cell>
          <cell r="AA193">
            <v>2229276.3574826038</v>
          </cell>
        </row>
        <row r="194">
          <cell r="B194" t="str">
            <v>1.1.2 - Outras Receitas Operacionais    (calculado 2.1.2.)</v>
          </cell>
          <cell r="G194">
            <v>223.41530004602367</v>
          </cell>
          <cell r="H194">
            <v>430.35000044412857</v>
          </cell>
          <cell r="I194">
            <v>455.51715012011624</v>
          </cell>
          <cell r="J194">
            <v>471.62585016916347</v>
          </cell>
          <cell r="K194">
            <v>490.66609996247593</v>
          </cell>
          <cell r="L194">
            <v>517.03724999999997</v>
          </cell>
          <cell r="M194">
            <v>532.75565064899286</v>
          </cell>
          <cell r="N194">
            <v>548.52805000000001</v>
          </cell>
          <cell r="O194">
            <v>565.26514991865963</v>
          </cell>
          <cell r="P194">
            <v>581.01885014437198</v>
          </cell>
          <cell r="Q194">
            <v>595.77955117313115</v>
          </cell>
          <cell r="R194">
            <v>612.48694997641076</v>
          </cell>
          <cell r="S194">
            <v>628.24145043161604</v>
          </cell>
          <cell r="T194">
            <v>643.95765018162285</v>
          </cell>
          <cell r="U194">
            <v>659.72725020812402</v>
          </cell>
          <cell r="V194">
            <v>676.46745015663453</v>
          </cell>
          <cell r="W194">
            <v>691.198500010271</v>
          </cell>
          <cell r="X194">
            <v>706.93820001204915</v>
          </cell>
          <cell r="Y194">
            <v>722.67744999999991</v>
          </cell>
          <cell r="Z194">
            <v>739.42230000000006</v>
          </cell>
          <cell r="AA194">
            <v>11493.076103603789</v>
          </cell>
        </row>
        <row r="195">
          <cell r="B195" t="str">
            <v>2 -  DEDUÇÕES DA RECEITA    (2.1)</v>
          </cell>
          <cell r="G195">
            <v>2068.2884213188067</v>
          </cell>
          <cell r="H195">
            <v>4768.1247784786565</v>
          </cell>
          <cell r="I195">
            <v>6050.860862755465</v>
          </cell>
          <cell r="J195">
            <v>6176.1185899577085</v>
          </cell>
          <cell r="K195">
            <v>6501.0397641296022</v>
          </cell>
          <cell r="L195">
            <v>7643.3200701269307</v>
          </cell>
          <cell r="M195">
            <v>10053.697844747634</v>
          </cell>
          <cell r="N195">
            <v>10560.355056903738</v>
          </cell>
          <cell r="O195">
            <v>10957.380828371246</v>
          </cell>
          <cell r="P195">
            <v>11371.533082200935</v>
          </cell>
          <cell r="Q195">
            <v>11684.761907807926</v>
          </cell>
          <cell r="R195">
            <v>12018.35008963574</v>
          </cell>
          <cell r="S195">
            <v>12450.738635263191</v>
          </cell>
          <cell r="T195">
            <v>12892.640943943661</v>
          </cell>
          <cell r="U195">
            <v>13385.801589996987</v>
          </cell>
          <cell r="V195">
            <v>13877.631831616896</v>
          </cell>
          <cell r="W195">
            <v>14372.094486352606</v>
          </cell>
          <cell r="X195">
            <v>14870.054796201397</v>
          </cell>
          <cell r="Y195">
            <v>15315.411053321317</v>
          </cell>
          <cell r="Z195">
            <v>15800.4181215711</v>
          </cell>
          <cell r="AA195">
            <v>212818.62275470159</v>
          </cell>
        </row>
        <row r="196">
          <cell r="B196" t="str">
            <v>2.1 - Tributos sobre Faturamento    (2.1.1+ .... + 2.1.4)</v>
          </cell>
          <cell r="G196">
            <v>2068.2884213188067</v>
          </cell>
          <cell r="H196">
            <v>4768.1247784786565</v>
          </cell>
          <cell r="I196">
            <v>6050.860862755465</v>
          </cell>
          <cell r="J196">
            <v>6176.1185899577085</v>
          </cell>
          <cell r="K196">
            <v>6501.0397641296022</v>
          </cell>
          <cell r="L196">
            <v>7643.3200701269307</v>
          </cell>
          <cell r="M196">
            <v>10053.697844747634</v>
          </cell>
          <cell r="N196">
            <v>10560.355056903738</v>
          </cell>
          <cell r="O196">
            <v>10957.380828371246</v>
          </cell>
          <cell r="P196">
            <v>11371.533082200935</v>
          </cell>
          <cell r="Q196">
            <v>11684.761907807926</v>
          </cell>
          <cell r="R196">
            <v>12018.35008963574</v>
          </cell>
          <cell r="S196">
            <v>12450.738635263191</v>
          </cell>
          <cell r="T196">
            <v>12892.640943943661</v>
          </cell>
          <cell r="U196">
            <v>13385.801589996987</v>
          </cell>
          <cell r="V196">
            <v>13877.631831616896</v>
          </cell>
          <cell r="W196">
            <v>14372.094486352606</v>
          </cell>
          <cell r="X196">
            <v>14870.054796201397</v>
          </cell>
          <cell r="Y196">
            <v>15315.411053321317</v>
          </cell>
          <cell r="Z196">
            <v>15800.4181215711</v>
          </cell>
          <cell r="AA196">
            <v>212818.62275470159</v>
          </cell>
        </row>
        <row r="197">
          <cell r="B197" t="str">
            <v>2.1.1 - I.S.S    (transp. Qd  1.3.)</v>
          </cell>
          <cell r="G197">
            <v>21.742527000920507</v>
          </cell>
          <cell r="H197">
            <v>1592.0079730088826</v>
          </cell>
          <cell r="I197">
            <v>2590.2472350024022</v>
          </cell>
          <cell r="J197">
            <v>2678.0749635033835</v>
          </cell>
          <cell r="K197">
            <v>2727.5736359492498</v>
          </cell>
          <cell r="L197">
            <v>2811.0442914340942</v>
          </cell>
          <cell r="M197">
            <v>6035.2810175631512</v>
          </cell>
          <cell r="N197">
            <v>6310.1295774862756</v>
          </cell>
          <cell r="O197">
            <v>6493.3521045917769</v>
          </cell>
          <cell r="P197">
            <v>6677.5779780908688</v>
          </cell>
          <cell r="Q197">
            <v>6859.5887716674588</v>
          </cell>
          <cell r="R197">
            <v>7043.5109716577826</v>
          </cell>
          <cell r="S197">
            <v>7226.2996544112248</v>
          </cell>
          <cell r="T197">
            <v>7411.0575857398735</v>
          </cell>
          <cell r="U197">
            <v>7591.9960957689564</v>
          </cell>
          <cell r="V197">
            <v>7773.9358983874572</v>
          </cell>
          <cell r="W197">
            <v>7955.7311270629889</v>
          </cell>
          <cell r="X197">
            <v>8137.4991888562454</v>
          </cell>
          <cell r="Y197">
            <v>8319.2163318312723</v>
          </cell>
          <cell r="Z197">
            <v>8501.9218278618464</v>
          </cell>
          <cell r="AA197">
            <v>114757.78875687612</v>
          </cell>
        </row>
        <row r="198">
          <cell r="B198" t="str">
            <v>2.1.2 - Cofins    (transp. Qd 1.3.)</v>
          </cell>
          <cell r="G198">
            <v>1406.7295730425872</v>
          </cell>
          <cell r="H198">
            <v>2578.9917312072421</v>
          </cell>
          <cell r="I198">
            <v>2837.8499011735357</v>
          </cell>
          <cell r="J198">
            <v>2868.3529592703776</v>
          </cell>
          <cell r="K198">
            <v>2961.1933446543194</v>
          </cell>
          <cell r="L198">
            <v>3877.1710457600111</v>
          </cell>
          <cell r="M198">
            <v>3292.1392588559538</v>
          </cell>
          <cell r="N198">
            <v>3482.3347817609279</v>
          </cell>
          <cell r="O198">
            <v>3657.7510891408042</v>
          </cell>
          <cell r="P198">
            <v>3846.4186985765095</v>
          </cell>
          <cell r="Q198">
            <v>3953.9678907777475</v>
          </cell>
          <cell r="R198">
            <v>4076.697079112063</v>
          </cell>
          <cell r="S198">
            <v>4281.5700042816698</v>
          </cell>
          <cell r="T198">
            <v>4492.6469157219681</v>
          </cell>
          <cell r="U198">
            <v>4748.8886241254077</v>
          </cell>
          <cell r="V198">
            <v>5003.2208400718628</v>
          </cell>
          <cell r="W198">
            <v>5259.8316541421318</v>
          </cell>
          <cell r="X198">
            <v>5519.3507325302407</v>
          </cell>
          <cell r="Y198">
            <v>5735.686309190447</v>
          </cell>
          <cell r="Z198">
            <v>5983.8007968980173</v>
          </cell>
          <cell r="AA198">
            <v>79864.593230293831</v>
          </cell>
        </row>
        <row r="199">
          <cell r="B199" t="str">
            <v>2.1.3 - Pis / Pasep    (transp. Qd 1.3.)</v>
          </cell>
          <cell r="G199">
            <v>396.41632127529914</v>
          </cell>
          <cell r="H199">
            <v>567.4850742625315</v>
          </cell>
          <cell r="I199">
            <v>622.76372657952641</v>
          </cell>
          <cell r="J199">
            <v>629.69066718394834</v>
          </cell>
          <cell r="K199">
            <v>812.27278352603298</v>
          </cell>
          <cell r="L199">
            <v>955.10473293282473</v>
          </cell>
          <cell r="M199">
            <v>726.27756832852924</v>
          </cell>
          <cell r="N199">
            <v>767.89069765653426</v>
          </cell>
          <cell r="O199">
            <v>806.27763463866461</v>
          </cell>
          <cell r="P199">
            <v>847.53640553355638</v>
          </cell>
          <cell r="Q199">
            <v>871.20524536272046</v>
          </cell>
          <cell r="R199">
            <v>898.14203886589598</v>
          </cell>
          <cell r="S199">
            <v>942.86897657029715</v>
          </cell>
          <cell r="T199">
            <v>988.93644248181988</v>
          </cell>
          <cell r="U199">
            <v>1044.9168701026229</v>
          </cell>
          <cell r="V199">
            <v>1100.4750931575763</v>
          </cell>
          <cell r="W199">
            <v>1156.5317051474842</v>
          </cell>
          <cell r="X199">
            <v>1213.2048748149114</v>
          </cell>
          <cell r="Y199">
            <v>1260.5084122995968</v>
          </cell>
          <cell r="Z199">
            <v>1314.6954968112373</v>
          </cell>
          <cell r="AA199">
            <v>17923.200767531609</v>
          </cell>
        </row>
        <row r="200">
          <cell r="B200" t="str">
            <v>2.1.4 - CPMF    (transp Qd 1.3.)</v>
          </cell>
          <cell r="G200">
            <v>243.4</v>
          </cell>
          <cell r="H200">
            <v>29.64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273.04000000000002</v>
          </cell>
        </row>
        <row r="201">
          <cell r="B201" t="str">
            <v>3 -  RECEITA LIQUIDA    (1 - 2)</v>
          </cell>
          <cell r="G201">
            <v>42807.837928727211</v>
          </cell>
          <cell r="H201">
            <v>78363.273871965474</v>
          </cell>
          <cell r="I201">
            <v>82422.500887364658</v>
          </cell>
          <cell r="J201">
            <v>85343.629585211471</v>
          </cell>
          <cell r="K201">
            <v>88066.642033332872</v>
          </cell>
          <cell r="L201">
            <v>88653.894501577743</v>
          </cell>
          <cell r="M201">
            <v>92396.585896904769</v>
          </cell>
          <cell r="N201">
            <v>96870.804322821772</v>
          </cell>
          <cell r="O201">
            <v>99585.479353415489</v>
          </cell>
          <cell r="P201">
            <v>102286.29378970305</v>
          </cell>
          <cell r="Q201">
            <v>105083.77725624511</v>
          </cell>
          <cell r="R201">
            <v>107866.30151350574</v>
          </cell>
          <cell r="S201">
            <v>110540.23232322025</v>
          </cell>
          <cell r="T201">
            <v>113221.01836096274</v>
          </cell>
          <cell r="U201">
            <v>115837.39767550699</v>
          </cell>
          <cell r="V201">
            <v>118460.78460622625</v>
          </cell>
          <cell r="W201">
            <v>121083.9471549133</v>
          </cell>
          <cell r="X201">
            <v>123699.31190093076</v>
          </cell>
          <cell r="Y201">
            <v>126364.60505330408</v>
          </cell>
          <cell r="Z201">
            <v>128996.49281566584</v>
          </cell>
          <cell r="AA201">
            <v>2027950.810831506</v>
          </cell>
        </row>
        <row r="202">
          <cell r="B202" t="str">
            <v>4 -  DESPESAS    (4.1)</v>
          </cell>
          <cell r="G202">
            <v>49834.130952550797</v>
          </cell>
          <cell r="H202">
            <v>54184.209823471952</v>
          </cell>
          <cell r="I202">
            <v>61505.816534884914</v>
          </cell>
          <cell r="J202">
            <v>63025.822129300002</v>
          </cell>
          <cell r="K202">
            <v>62622.85721059869</v>
          </cell>
          <cell r="L202">
            <v>59614.284392735724</v>
          </cell>
          <cell r="M202">
            <v>58595.701047724782</v>
          </cell>
          <cell r="N202">
            <v>58175.508890728408</v>
          </cell>
          <cell r="O202">
            <v>60620.72721512476</v>
          </cell>
          <cell r="P202">
            <v>72538.979610798808</v>
          </cell>
          <cell r="Q202">
            <v>81350.895268628927</v>
          </cell>
          <cell r="R202">
            <v>80511.731771445149</v>
          </cell>
          <cell r="S202">
            <v>78074.699220534269</v>
          </cell>
          <cell r="T202">
            <v>77349.166472317927</v>
          </cell>
          <cell r="U202">
            <v>66401.078319341133</v>
          </cell>
          <cell r="V202">
            <v>61958.947682707672</v>
          </cell>
          <cell r="W202">
            <v>60854.692783831822</v>
          </cell>
          <cell r="X202">
            <v>76654.134503182751</v>
          </cell>
          <cell r="Y202">
            <v>91117.543333465932</v>
          </cell>
          <cell r="Z202">
            <v>119457.81312354369</v>
          </cell>
          <cell r="AA202">
            <v>1394448.7402869177</v>
          </cell>
        </row>
        <row r="203">
          <cell r="B203" t="str">
            <v>4.1 - Operacionais    (4.1.1+ .... + 4.1.10)</v>
          </cell>
          <cell r="G203">
            <v>49834.130952550797</v>
          </cell>
          <cell r="H203">
            <v>54184.209823471952</v>
          </cell>
          <cell r="I203">
            <v>61505.816534884914</v>
          </cell>
          <cell r="J203">
            <v>63025.822129300002</v>
          </cell>
          <cell r="K203">
            <v>62622.85721059869</v>
          </cell>
          <cell r="L203">
            <v>59614.284392735724</v>
          </cell>
          <cell r="M203">
            <v>58595.701047724782</v>
          </cell>
          <cell r="N203">
            <v>58175.508890728408</v>
          </cell>
          <cell r="O203">
            <v>60620.72721512476</v>
          </cell>
          <cell r="P203">
            <v>72538.979610798808</v>
          </cell>
          <cell r="Q203">
            <v>81350.895268628927</v>
          </cell>
          <cell r="R203">
            <v>80511.731771445149</v>
          </cell>
          <cell r="S203">
            <v>78074.699220534269</v>
          </cell>
          <cell r="T203">
            <v>77349.166472317927</v>
          </cell>
          <cell r="U203">
            <v>66401.078319341133</v>
          </cell>
          <cell r="V203">
            <v>61958.947682707672</v>
          </cell>
          <cell r="W203">
            <v>60854.692783831822</v>
          </cell>
          <cell r="X203">
            <v>76654.134503182751</v>
          </cell>
          <cell r="Y203">
            <v>91117.543333465932</v>
          </cell>
          <cell r="Z203">
            <v>119457.81312354369</v>
          </cell>
          <cell r="AA203">
            <v>1394448.7402869177</v>
          </cell>
        </row>
        <row r="204">
          <cell r="B204" t="str">
            <v>4.1.1  -  Pessoal e Administradores    (Transp. Qd. 1.3.)</v>
          </cell>
          <cell r="G204">
            <v>13860.079999999998</v>
          </cell>
          <cell r="H204">
            <v>18033.05</v>
          </cell>
          <cell r="I204">
            <v>18505.14</v>
          </cell>
          <cell r="J204">
            <v>18658.769999999997</v>
          </cell>
          <cell r="K204">
            <v>18674.46</v>
          </cell>
          <cell r="L204">
            <v>18658.71</v>
          </cell>
          <cell r="M204">
            <v>18603.21</v>
          </cell>
          <cell r="N204">
            <v>18603.21</v>
          </cell>
          <cell r="O204">
            <v>18603.21</v>
          </cell>
          <cell r="P204">
            <v>18533.84</v>
          </cell>
          <cell r="Q204">
            <v>18533.84</v>
          </cell>
          <cell r="R204">
            <v>18533.84</v>
          </cell>
          <cell r="S204">
            <v>18464.47</v>
          </cell>
          <cell r="T204">
            <v>18395.09</v>
          </cell>
          <cell r="U204">
            <v>18339.599999999999</v>
          </cell>
          <cell r="V204">
            <v>18339.599999999999</v>
          </cell>
          <cell r="W204">
            <v>18339.599999999999</v>
          </cell>
          <cell r="X204">
            <v>18214.73</v>
          </cell>
          <cell r="Y204">
            <v>18214.73</v>
          </cell>
          <cell r="Z204">
            <v>18214.73</v>
          </cell>
          <cell r="AA204">
            <v>364323.90999999986</v>
          </cell>
        </row>
        <row r="205">
          <cell r="B205" t="str">
            <v>4.1.2  -  Conservação de Rotina    (Transp. Qd. 1.3.)</v>
          </cell>
          <cell r="G205">
            <v>12695.07</v>
          </cell>
          <cell r="H205">
            <v>7548</v>
          </cell>
          <cell r="I205">
            <v>7856.04</v>
          </cell>
          <cell r="J205">
            <v>8367.57</v>
          </cell>
          <cell r="K205">
            <v>9119.33</v>
          </cell>
          <cell r="L205">
            <v>9186.85</v>
          </cell>
          <cell r="M205">
            <v>9212.3000000000011</v>
          </cell>
          <cell r="N205">
            <v>9219.2999999999993</v>
          </cell>
          <cell r="O205">
            <v>9274.65</v>
          </cell>
          <cell r="P205">
            <v>9274.65</v>
          </cell>
          <cell r="Q205">
            <v>9274.65</v>
          </cell>
          <cell r="R205">
            <v>9274.65</v>
          </cell>
          <cell r="S205">
            <v>9274.65</v>
          </cell>
          <cell r="T205">
            <v>9274.65</v>
          </cell>
          <cell r="U205">
            <v>9274.65</v>
          </cell>
          <cell r="V205">
            <v>9274.65</v>
          </cell>
          <cell r="W205">
            <v>9274.65</v>
          </cell>
          <cell r="X205">
            <v>9274.65</v>
          </cell>
          <cell r="Y205">
            <v>9274.65</v>
          </cell>
          <cell r="Z205">
            <v>9274.65</v>
          </cell>
          <cell r="AA205">
            <v>184500.25999999995</v>
          </cell>
        </row>
        <row r="206">
          <cell r="B206" t="str">
            <v>4.1.3  -  Consumo    (Transp. Qd. 1.3.)</v>
          </cell>
          <cell r="G206">
            <v>1504.99</v>
          </cell>
          <cell r="H206">
            <v>981.02999999999986</v>
          </cell>
          <cell r="I206">
            <v>1026.74</v>
          </cell>
          <cell r="J206">
            <v>1019.6</v>
          </cell>
          <cell r="K206">
            <v>998.18000000000006</v>
          </cell>
          <cell r="L206">
            <v>1002.46</v>
          </cell>
          <cell r="M206">
            <v>996.75</v>
          </cell>
          <cell r="N206">
            <v>996.75</v>
          </cell>
          <cell r="O206">
            <v>996.75</v>
          </cell>
          <cell r="P206">
            <v>989.6099999999999</v>
          </cell>
          <cell r="Q206">
            <v>989.6099999999999</v>
          </cell>
          <cell r="R206">
            <v>989.6099999999999</v>
          </cell>
          <cell r="S206">
            <v>982.47</v>
          </cell>
          <cell r="T206">
            <v>975.03</v>
          </cell>
          <cell r="U206">
            <v>969.6099999999999</v>
          </cell>
          <cell r="V206">
            <v>969.6099999999999</v>
          </cell>
          <cell r="W206">
            <v>969.6099999999999</v>
          </cell>
          <cell r="X206">
            <v>956.76</v>
          </cell>
          <cell r="Y206">
            <v>956.76</v>
          </cell>
          <cell r="Z206">
            <v>956.76</v>
          </cell>
          <cell r="AA206">
            <v>20228.689999999999</v>
          </cell>
        </row>
        <row r="207">
          <cell r="B207" t="str">
            <v>4.1.4  -  Transportes    (Transp. Qd. 1.3.)</v>
          </cell>
          <cell r="G207">
            <v>900.4</v>
          </cell>
          <cell r="H207">
            <v>1434.83</v>
          </cell>
          <cell r="I207">
            <v>1492.56</v>
          </cell>
          <cell r="J207">
            <v>1492.56</v>
          </cell>
          <cell r="K207">
            <v>1492.56</v>
          </cell>
          <cell r="L207">
            <v>1492.56</v>
          </cell>
          <cell r="M207">
            <v>1492.56</v>
          </cell>
          <cell r="N207">
            <v>1492.56</v>
          </cell>
          <cell r="O207">
            <v>1492.56</v>
          </cell>
          <cell r="P207">
            <v>1492.56</v>
          </cell>
          <cell r="Q207">
            <v>1492.56</v>
          </cell>
          <cell r="R207">
            <v>1492.56</v>
          </cell>
          <cell r="S207">
            <v>1492.56</v>
          </cell>
          <cell r="T207">
            <v>1492.56</v>
          </cell>
          <cell r="U207">
            <v>1492.56</v>
          </cell>
          <cell r="V207">
            <v>1492.56</v>
          </cell>
          <cell r="W207">
            <v>1492.56</v>
          </cell>
          <cell r="X207">
            <v>1492.56</v>
          </cell>
          <cell r="Y207">
            <v>1492.56</v>
          </cell>
          <cell r="Z207">
            <v>1492.56</v>
          </cell>
          <cell r="AA207">
            <v>29201.310000000009</v>
          </cell>
        </row>
        <row r="208">
          <cell r="B208" t="str">
            <v>4.1.5  -  Diversas    (Transp. Qd. 1.3.)</v>
          </cell>
          <cell r="G208">
            <v>1741</v>
          </cell>
          <cell r="H208">
            <v>1741</v>
          </cell>
          <cell r="I208">
            <v>1741</v>
          </cell>
          <cell r="J208">
            <v>1741</v>
          </cell>
          <cell r="K208">
            <v>1741</v>
          </cell>
          <cell r="L208">
            <v>1741</v>
          </cell>
          <cell r="M208">
            <v>1741</v>
          </cell>
          <cell r="N208">
            <v>1741</v>
          </cell>
          <cell r="O208">
            <v>1741</v>
          </cell>
          <cell r="P208">
            <v>1741</v>
          </cell>
          <cell r="Q208">
            <v>1741</v>
          </cell>
          <cell r="R208">
            <v>1741</v>
          </cell>
          <cell r="S208">
            <v>1741</v>
          </cell>
          <cell r="T208">
            <v>1741</v>
          </cell>
          <cell r="U208">
            <v>1741</v>
          </cell>
          <cell r="V208">
            <v>1741</v>
          </cell>
          <cell r="W208">
            <v>1741</v>
          </cell>
          <cell r="X208">
            <v>1741</v>
          </cell>
          <cell r="Y208">
            <v>1741</v>
          </cell>
          <cell r="Z208">
            <v>1741</v>
          </cell>
          <cell r="AA208">
            <v>34820</v>
          </cell>
        </row>
        <row r="209">
          <cell r="B209" t="str">
            <v>4.1.6  -  Depreciação/Amortização    (Transp. Qd. 1.3.)</v>
          </cell>
          <cell r="G209">
            <v>3251.643657421746</v>
          </cell>
          <cell r="H209">
            <v>12442.808711860018</v>
          </cell>
          <cell r="I209">
            <v>18820.495194311748</v>
          </cell>
          <cell r="J209">
            <v>19654.676648504425</v>
          </cell>
          <cell r="K209">
            <v>18484.504373663367</v>
          </cell>
          <cell r="L209">
            <v>15582.660309131083</v>
          </cell>
          <cell r="M209">
            <v>14290.483204992803</v>
          </cell>
          <cell r="N209">
            <v>13978.811650002604</v>
          </cell>
          <cell r="O209">
            <v>16306.476550337109</v>
          </cell>
          <cell r="P209">
            <v>28236.501945307649</v>
          </cell>
          <cell r="Q209">
            <v>36984.808234373289</v>
          </cell>
          <cell r="R209">
            <v>36080.87336401685</v>
          </cell>
          <cell r="S209">
            <v>33655.873232445701</v>
          </cell>
          <cell r="T209">
            <v>32941.191833836689</v>
          </cell>
          <cell r="U209">
            <v>21990.439482041962</v>
          </cell>
          <cell r="V209">
            <v>17483.564330238336</v>
          </cell>
          <cell r="W209">
            <v>16314.4926752598</v>
          </cell>
          <cell r="X209">
            <v>32186.966642934742</v>
          </cell>
          <cell r="Y209">
            <v>46585.767990933135</v>
          </cell>
          <cell r="Z209">
            <v>74861.242936092545</v>
          </cell>
          <cell r="AA209">
            <v>510134.28296770563</v>
          </cell>
        </row>
        <row r="210">
          <cell r="B210" t="str">
            <v>4.1.7  -  Seguros    (transp. Qd 1.3.)</v>
          </cell>
          <cell r="G210">
            <v>1108.6094471276722</v>
          </cell>
          <cell r="H210">
            <v>1135.2353945986172</v>
          </cell>
          <cell r="I210">
            <v>1161.8613420695624</v>
          </cell>
          <cell r="J210">
            <v>1188.4872895405076</v>
          </cell>
          <cell r="K210">
            <v>1215.1132370114528</v>
          </cell>
          <cell r="L210">
            <v>1241.7391844823981</v>
          </cell>
          <cell r="M210">
            <v>1241.7391844823981</v>
          </cell>
          <cell r="N210">
            <v>1037.8076133340453</v>
          </cell>
          <cell r="O210">
            <v>1037.8076133340453</v>
          </cell>
          <cell r="P210">
            <v>1037.8076133340453</v>
          </cell>
          <cell r="Q210">
            <v>1037.8076133340453</v>
          </cell>
          <cell r="R210">
            <v>1037.8076133340453</v>
          </cell>
          <cell r="S210">
            <v>1037.8076133340453</v>
          </cell>
          <cell r="T210">
            <v>1037.8076133340453</v>
          </cell>
          <cell r="U210">
            <v>1037.8076133340453</v>
          </cell>
          <cell r="V210">
            <v>1037.8076133340453</v>
          </cell>
          <cell r="W210">
            <v>1037.8076133340453</v>
          </cell>
          <cell r="X210">
            <v>1037.8076133340453</v>
          </cell>
          <cell r="Y210">
            <v>1037.8076133340453</v>
          </cell>
          <cell r="Z210">
            <v>1037.8076133340453</v>
          </cell>
          <cell r="AA210">
            <v>21784.284052655192</v>
          </cell>
        </row>
        <row r="211">
          <cell r="B211" t="str">
            <v xml:space="preserve">4.1.8  -  Garantias  (transp. Qd 1.3.)  </v>
          </cell>
          <cell r="G211">
            <v>2602.0540575</v>
          </cell>
          <cell r="H211">
            <v>2470.3137575000001</v>
          </cell>
          <cell r="I211">
            <v>2343.7791459999999</v>
          </cell>
          <cell r="J211">
            <v>2253.5657460000002</v>
          </cell>
          <cell r="K211">
            <v>2156.6791460000004</v>
          </cell>
          <cell r="L211">
            <v>2092.2948459999998</v>
          </cell>
          <cell r="M211">
            <v>2040.1501460000002</v>
          </cell>
          <cell r="N211">
            <v>1979.1348460000002</v>
          </cell>
          <cell r="O211">
            <v>1947.9872460000001</v>
          </cell>
          <cell r="P211">
            <v>1919.2752459999999</v>
          </cell>
          <cell r="Q211">
            <v>1889.5632459999999</v>
          </cell>
          <cell r="R211">
            <v>1860.8512459999999</v>
          </cell>
          <cell r="S211">
            <v>1832.139246</v>
          </cell>
          <cell r="T211">
            <v>1804.427246</v>
          </cell>
          <cell r="U211">
            <v>1774.715246</v>
          </cell>
          <cell r="V211">
            <v>1746.003246</v>
          </cell>
          <cell r="W211">
            <v>1717.291246</v>
          </cell>
          <cell r="X211">
            <v>1688.579246</v>
          </cell>
          <cell r="Y211">
            <v>1659.867246</v>
          </cell>
          <cell r="Z211">
            <v>1631.155246</v>
          </cell>
          <cell r="AA211">
            <v>39409.826643</v>
          </cell>
        </row>
        <row r="212">
          <cell r="B212" t="str">
            <v xml:space="preserve">4.1.9  -  Parc.Variável da Concessão   </v>
          </cell>
          <cell r="G212">
            <v>1346.2837905013805</v>
          </cell>
          <cell r="H212">
            <v>2493.941959513324</v>
          </cell>
          <cell r="I212">
            <v>2654.2008525036031</v>
          </cell>
          <cell r="J212">
            <v>2745.5924452550753</v>
          </cell>
          <cell r="K212">
            <v>2837.0304539238741</v>
          </cell>
          <cell r="L212">
            <v>2888.9164371511401</v>
          </cell>
          <cell r="M212">
            <v>3073.508512249572</v>
          </cell>
          <cell r="N212">
            <v>3222.9347813917652</v>
          </cell>
          <cell r="O212">
            <v>3316.2858054536018</v>
          </cell>
          <cell r="P212">
            <v>3409.7348061571192</v>
          </cell>
          <cell r="Q212">
            <v>3503.0561749215913</v>
          </cell>
          <cell r="R212">
            <v>3596.5395480942439</v>
          </cell>
          <cell r="S212">
            <v>3689.7291287545027</v>
          </cell>
          <cell r="T212">
            <v>3783.4097791471927</v>
          </cell>
          <cell r="U212">
            <v>3876.6959779651188</v>
          </cell>
          <cell r="V212">
            <v>3970.1524931352938</v>
          </cell>
          <cell r="W212">
            <v>4063.6812492379768</v>
          </cell>
          <cell r="X212">
            <v>4157.081000913965</v>
          </cell>
          <cell r="Y212">
            <v>4250.4004831987622</v>
          </cell>
          <cell r="Z212">
            <v>4343.9073281171077</v>
          </cell>
          <cell r="AA212">
            <v>67223.083007586218</v>
          </cell>
        </row>
        <row r="213">
          <cell r="B213" t="str">
            <v xml:space="preserve">4.1.10 - Parcela Fixa da Concessão   </v>
          </cell>
          <cell r="G213">
            <v>10824</v>
          </cell>
          <cell r="H213">
            <v>5904</v>
          </cell>
          <cell r="I213">
            <v>5904</v>
          </cell>
          <cell r="J213">
            <v>5904</v>
          </cell>
          <cell r="K213">
            <v>5904</v>
          </cell>
          <cell r="L213">
            <v>5727.0936159710982</v>
          </cell>
          <cell r="M213">
            <v>5904</v>
          </cell>
          <cell r="N213">
            <v>5904</v>
          </cell>
          <cell r="O213">
            <v>5904</v>
          </cell>
          <cell r="P213">
            <v>5904</v>
          </cell>
          <cell r="Q213">
            <v>5904</v>
          </cell>
          <cell r="R213">
            <v>5904</v>
          </cell>
          <cell r="S213">
            <v>5904</v>
          </cell>
          <cell r="T213">
            <v>5904</v>
          </cell>
          <cell r="U213">
            <v>5904</v>
          </cell>
          <cell r="V213">
            <v>5904</v>
          </cell>
          <cell r="W213">
            <v>5904</v>
          </cell>
          <cell r="X213">
            <v>5904</v>
          </cell>
          <cell r="Y213">
            <v>5904</v>
          </cell>
          <cell r="Z213">
            <v>5904</v>
          </cell>
          <cell r="AA213">
            <v>122823.0936159711</v>
          </cell>
        </row>
        <row r="214">
          <cell r="B214" t="str">
            <v>5 -  RESULTADO BRUTO OPERACIONAL     (3 - 4)</v>
          </cell>
          <cell r="G214">
            <v>-7026.2930238235858</v>
          </cell>
          <cell r="H214">
            <v>24179.064048493521</v>
          </cell>
          <cell r="I214">
            <v>20916.684352479744</v>
          </cell>
          <cell r="J214">
            <v>22317.807455911468</v>
          </cell>
          <cell r="K214">
            <v>25443.784822734182</v>
          </cell>
          <cell r="L214">
            <v>29039.610108842018</v>
          </cell>
          <cell r="M214">
            <v>33800.884849179987</v>
          </cell>
          <cell r="N214">
            <v>38695.295432093364</v>
          </cell>
          <cell r="O214">
            <v>38964.752138290729</v>
          </cell>
          <cell r="P214">
            <v>29747.314178904242</v>
          </cell>
          <cell r="Q214">
            <v>23732.881987616187</v>
          </cell>
          <cell r="R214">
            <v>27354.569742060587</v>
          </cell>
          <cell r="S214">
            <v>32465.533102685979</v>
          </cell>
          <cell r="T214">
            <v>35871.851888644815</v>
          </cell>
          <cell r="U214">
            <v>49436.319356165855</v>
          </cell>
          <cell r="V214">
            <v>56501.836923518582</v>
          </cell>
          <cell r="W214">
            <v>60229.254371081479</v>
          </cell>
          <cell r="X214">
            <v>47045.177397748004</v>
          </cell>
          <cell r="Y214">
            <v>35247.061719838151</v>
          </cell>
          <cell r="Z214">
            <v>9538.6796921221539</v>
          </cell>
          <cell r="AA214">
            <v>633502.07054458838</v>
          </cell>
        </row>
        <row r="215">
          <cell r="B215" t="str">
            <v>6 -  RESULTADO FINANCEIRO    (6.1)</v>
          </cell>
          <cell r="G215">
            <v>0</v>
          </cell>
          <cell r="H215">
            <v>155.00719488363831</v>
          </cell>
          <cell r="I215">
            <v>3697.4159440637254</v>
          </cell>
          <cell r="J215">
            <v>1571.7259362661778</v>
          </cell>
          <cell r="K215">
            <v>330.49736205055183</v>
          </cell>
          <cell r="L215">
            <v>2008.0691112006443</v>
          </cell>
          <cell r="M215">
            <v>3294.5746860304371</v>
          </cell>
          <cell r="N215">
            <v>4527.939257753831</v>
          </cell>
          <cell r="O215">
            <v>7143.7845141003918</v>
          </cell>
          <cell r="P215">
            <v>10201.560407832787</v>
          </cell>
          <cell r="Q215">
            <v>10561.613803774664</v>
          </cell>
          <cell r="R215">
            <v>11430.987238601821</v>
          </cell>
          <cell r="S215">
            <v>15043.101208895438</v>
          </cell>
          <cell r="T215">
            <v>18861.986829151585</v>
          </cell>
          <cell r="U215">
            <v>24148.564301334871</v>
          </cell>
          <cell r="V215">
            <v>29371.853206032705</v>
          </cell>
          <cell r="W215">
            <v>34672.809770797234</v>
          </cell>
          <cell r="X215">
            <v>40073.397937636648</v>
          </cell>
          <cell r="Y215">
            <v>44037.137090839096</v>
          </cell>
          <cell r="Z215">
            <v>49060.166107964833</v>
          </cell>
          <cell r="AA215">
            <v>310192.19190921111</v>
          </cell>
        </row>
        <row r="216">
          <cell r="B216" t="str">
            <v>6.1 - Receitas    (Transp. Qd. 2B)</v>
          </cell>
          <cell r="G216">
            <v>0</v>
          </cell>
          <cell r="H216">
            <v>155.00719488363831</v>
          </cell>
          <cell r="I216">
            <v>3697.4159440637254</v>
          </cell>
          <cell r="J216">
            <v>1571.7259362661778</v>
          </cell>
          <cell r="K216">
            <v>330.49736205055183</v>
          </cell>
          <cell r="L216">
            <v>2008.0691112006443</v>
          </cell>
          <cell r="M216">
            <v>3294.5746860304371</v>
          </cell>
          <cell r="N216">
            <v>4527.939257753831</v>
          </cell>
          <cell r="O216">
            <v>7143.7845141003918</v>
          </cell>
          <cell r="P216">
            <v>10201.560407832787</v>
          </cell>
          <cell r="Q216">
            <v>10561.613803774664</v>
          </cell>
          <cell r="R216">
            <v>11430.987238601821</v>
          </cell>
          <cell r="S216">
            <v>15043.101208895438</v>
          </cell>
          <cell r="T216">
            <v>18861.986829151585</v>
          </cell>
          <cell r="U216">
            <v>24148.564301334871</v>
          </cell>
          <cell r="V216">
            <v>29371.853206032705</v>
          </cell>
          <cell r="W216">
            <v>34672.809770797234</v>
          </cell>
          <cell r="X216">
            <v>40073.397937636648</v>
          </cell>
          <cell r="Y216">
            <v>44037.137090839096</v>
          </cell>
          <cell r="Z216">
            <v>49060.166107964833</v>
          </cell>
          <cell r="AA216">
            <v>310192.19190921111</v>
          </cell>
        </row>
        <row r="217">
          <cell r="B217" t="str">
            <v>7 -  RESULTADO OPERACIONAL    (5 + 6)</v>
          </cell>
          <cell r="G217">
            <v>-7026.2930238235858</v>
          </cell>
          <cell r="H217">
            <v>24334.071243377159</v>
          </cell>
          <cell r="I217">
            <v>24614.100296543471</v>
          </cell>
          <cell r="J217">
            <v>23889.533392177647</v>
          </cell>
          <cell r="K217">
            <v>25774.282184784734</v>
          </cell>
          <cell r="L217">
            <v>31047.679220042664</v>
          </cell>
          <cell r="M217">
            <v>37095.459535210422</v>
          </cell>
          <cell r="N217">
            <v>43223.234689847195</v>
          </cell>
          <cell r="O217">
            <v>46108.536652391122</v>
          </cell>
          <cell r="P217">
            <v>39948.874586737031</v>
          </cell>
          <cell r="Q217">
            <v>34294.495791390851</v>
          </cell>
          <cell r="R217">
            <v>38785.556980662412</v>
          </cell>
          <cell r="S217">
            <v>47508.634311581416</v>
          </cell>
          <cell r="T217">
            <v>54733.838717796403</v>
          </cell>
          <cell r="U217">
            <v>73584.88365750073</v>
          </cell>
          <cell r="V217">
            <v>85873.69012955128</v>
          </cell>
          <cell r="W217">
            <v>94902.064141878713</v>
          </cell>
          <cell r="X217">
            <v>87118.575335384652</v>
          </cell>
          <cell r="Y217">
            <v>79284.198810677248</v>
          </cell>
          <cell r="Z217">
            <v>58598.845800086987</v>
          </cell>
          <cell r="AA217">
            <v>943694.26245379949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-7026.2930238235858</v>
          </cell>
          <cell r="H219">
            <v>24334.071243377159</v>
          </cell>
          <cell r="I219">
            <v>24614.100296543471</v>
          </cell>
          <cell r="J219">
            <v>23889.533392177647</v>
          </cell>
          <cell r="K219">
            <v>25774.282184784734</v>
          </cell>
          <cell r="L219">
            <v>31047.679220042664</v>
          </cell>
          <cell r="M219">
            <v>37095.459535210422</v>
          </cell>
          <cell r="N219">
            <v>43223.234689847195</v>
          </cell>
          <cell r="O219">
            <v>46108.536652391122</v>
          </cell>
          <cell r="P219">
            <v>39948.874586737031</v>
          </cell>
          <cell r="Q219">
            <v>34294.495791390851</v>
          </cell>
          <cell r="R219">
            <v>38785.556980662412</v>
          </cell>
          <cell r="S219">
            <v>47508.634311581416</v>
          </cell>
          <cell r="T219">
            <v>54733.838717796403</v>
          </cell>
          <cell r="U219">
            <v>73584.88365750073</v>
          </cell>
          <cell r="V219">
            <v>85873.69012955128</v>
          </cell>
          <cell r="W219">
            <v>94902.064141878713</v>
          </cell>
          <cell r="X219">
            <v>87118.575335384652</v>
          </cell>
          <cell r="Y219">
            <v>79284.198810677248</v>
          </cell>
          <cell r="Z219">
            <v>58598.845800086987</v>
          </cell>
          <cell r="AA219">
            <v>943694.26245379949</v>
          </cell>
        </row>
        <row r="220">
          <cell r="B220" t="str">
            <v>10- CONTRIBUIÇÃO SOCIAL (Legislação vigente)</v>
          </cell>
          <cell r="G220">
            <v>169.5841975394178</v>
          </cell>
          <cell r="H220">
            <v>2896.0089616459977</v>
          </cell>
          <cell r="I220">
            <v>2971.4443847071016</v>
          </cell>
          <cell r="J220">
            <v>2446.1712075590849</v>
          </cell>
          <cell r="K220">
            <v>2322.2065500316303</v>
          </cell>
          <cell r="L220">
            <v>2449.5719134835085</v>
          </cell>
          <cell r="M220">
            <v>2712.5364006817945</v>
          </cell>
          <cell r="N220">
            <v>2947.0192119562716</v>
          </cell>
          <cell r="O220">
            <v>3198.7161918800534</v>
          </cell>
          <cell r="P220">
            <v>3204.2019828781017</v>
          </cell>
          <cell r="Q220">
            <v>3220.6631626755766</v>
          </cell>
          <cell r="R220">
            <v>3559.0333047105614</v>
          </cell>
          <cell r="S220">
            <v>4236.0330469937935</v>
          </cell>
          <cell r="T220">
            <v>4852.3729800858891</v>
          </cell>
          <cell r="U220">
            <v>5821.8324718966569</v>
          </cell>
          <cell r="V220">
            <v>6439.5935535165891</v>
          </cell>
          <cell r="W220">
            <v>7031.9810321679952</v>
          </cell>
          <cell r="X220">
            <v>6978.3054126093984</v>
          </cell>
          <cell r="Y220">
            <v>6738.560890866208</v>
          </cell>
          <cell r="Z220">
            <v>2798.3883758347051</v>
          </cell>
          <cell r="AA220">
            <v>76994.225233720339</v>
          </cell>
        </row>
        <row r="221">
          <cell r="B221" t="str">
            <v>11- RESULTADO ANTES IMPOSTO DE RENDA    (9 - 10)</v>
          </cell>
          <cell r="G221">
            <v>-7195.8772213630036</v>
          </cell>
          <cell r="H221">
            <v>21438.06228173116</v>
          </cell>
          <cell r="I221">
            <v>21642.655911836369</v>
          </cell>
          <cell r="J221">
            <v>21443.362184618563</v>
          </cell>
          <cell r="K221">
            <v>23452.075634753102</v>
          </cell>
          <cell r="L221">
            <v>28598.107306559155</v>
          </cell>
          <cell r="M221">
            <v>34382.923134528624</v>
          </cell>
          <cell r="N221">
            <v>40276.215477890924</v>
          </cell>
          <cell r="O221">
            <v>42909.820460511066</v>
          </cell>
          <cell r="P221">
            <v>36744.672603858926</v>
          </cell>
          <cell r="Q221">
            <v>31073.832628715274</v>
          </cell>
          <cell r="R221">
            <v>35226.523675951852</v>
          </cell>
          <cell r="S221">
            <v>43272.601264587625</v>
          </cell>
          <cell r="T221">
            <v>49881.465737710518</v>
          </cell>
          <cell r="U221">
            <v>67763.051185604068</v>
          </cell>
          <cell r="V221">
            <v>79434.096576034688</v>
          </cell>
          <cell r="W221">
            <v>87870.083109710715</v>
          </cell>
          <cell r="X221">
            <v>80140.26992277526</v>
          </cell>
          <cell r="Y221">
            <v>72545.637919811037</v>
          </cell>
          <cell r="Z221">
            <v>55800.457424252279</v>
          </cell>
          <cell r="AA221">
            <v>866700.0372200791</v>
          </cell>
        </row>
        <row r="222">
          <cell r="B222" t="str">
            <v>12- IMPOSTO DE RENDA (Legislação vigente)</v>
          </cell>
          <cell r="G222">
            <v>524.4506173106804</v>
          </cell>
          <cell r="H222">
            <v>9255.9030051437421</v>
          </cell>
          <cell r="I222">
            <v>9028.6387022096897</v>
          </cell>
          <cell r="J222">
            <v>7612.0350236221393</v>
          </cell>
          <cell r="K222">
            <v>7231.1454688488457</v>
          </cell>
          <cell r="L222">
            <v>7631.9122296359637</v>
          </cell>
          <cell r="M222">
            <v>8452.6762521306064</v>
          </cell>
          <cell r="N222">
            <v>9184.5600373633497</v>
          </cell>
          <cell r="O222">
            <v>9970.8630996251668</v>
          </cell>
          <cell r="P222">
            <v>9990.7561964940724</v>
          </cell>
          <cell r="Q222">
            <v>10041.697383361174</v>
          </cell>
          <cell r="R222">
            <v>11100.104077220505</v>
          </cell>
          <cell r="S222">
            <v>13213.478271855607</v>
          </cell>
          <cell r="T222">
            <v>15138.540562768405</v>
          </cell>
          <cell r="U222">
            <v>18169.726474677052</v>
          </cell>
          <cell r="V222">
            <v>20098.979854739333</v>
          </cell>
          <cell r="W222">
            <v>21950.815725524993</v>
          </cell>
          <cell r="X222">
            <v>21784.329414404368</v>
          </cell>
          <cell r="Y222">
            <v>21033.627783956894</v>
          </cell>
          <cell r="Z222">
            <v>8728.0886744834534</v>
          </cell>
          <cell r="AA222">
            <v>240142.32885537602</v>
          </cell>
        </row>
        <row r="223">
          <cell r="B223" t="str">
            <v>13- RESULTADO DE EXERCÍCIO    (11 - 12)</v>
          </cell>
          <cell r="G223">
            <v>-7720.3278386736838</v>
          </cell>
          <cell r="H223">
            <v>12182.159276587417</v>
          </cell>
          <cell r="I223">
            <v>12614.01720962668</v>
          </cell>
          <cell r="J223">
            <v>13831.327160996425</v>
          </cell>
          <cell r="K223">
            <v>16220.930165904258</v>
          </cell>
          <cell r="L223">
            <v>20966.195076923192</v>
          </cell>
          <cell r="M223">
            <v>25930.246882398016</v>
          </cell>
          <cell r="N223">
            <v>31091.655440527575</v>
          </cell>
          <cell r="O223">
            <v>32938.957360885899</v>
          </cell>
          <cell r="P223">
            <v>26753.916407364854</v>
          </cell>
          <cell r="Q223">
            <v>21032.1352453541</v>
          </cell>
          <cell r="R223">
            <v>24126.419598731347</v>
          </cell>
          <cell r="S223">
            <v>30059.122992732016</v>
          </cell>
          <cell r="T223">
            <v>34742.925174942109</v>
          </cell>
          <cell r="U223">
            <v>49593.324710927016</v>
          </cell>
          <cell r="V223">
            <v>59335.116721295359</v>
          </cell>
          <cell r="W223">
            <v>65919.267384185718</v>
          </cell>
          <cell r="X223">
            <v>58355.940508370892</v>
          </cell>
          <cell r="Y223">
            <v>51512.010135854143</v>
          </cell>
          <cell r="Z223">
            <v>47072.368749768822</v>
          </cell>
          <cell r="AA223">
            <v>626557.70836470311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157776.52785000001</v>
          </cell>
          <cell r="H229">
            <v>162509.82368550001</v>
          </cell>
          <cell r="I229">
            <v>167385.11839606502</v>
          </cell>
          <cell r="J229">
            <v>172406.67194794698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660078.14187951211</v>
          </cell>
        </row>
        <row r="230">
          <cell r="B230" t="str">
            <v>1.1 - Operacionais    (1.1.1 + 1.1.2)</v>
          </cell>
          <cell r="G230">
            <v>157776.52785000001</v>
          </cell>
          <cell r="H230">
            <v>162509.82368550001</v>
          </cell>
          <cell r="I230">
            <v>167385.11839606502</v>
          </cell>
          <cell r="J230">
            <v>172406.67194794698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660078.14187951211</v>
          </cell>
        </row>
        <row r="231">
          <cell r="B231" t="str">
            <v>1.1.1 - Receitas de  Pedágios    (Transp. Qd.2.1.1.2)</v>
          </cell>
          <cell r="G231">
            <v>156991.57</v>
          </cell>
          <cell r="H231">
            <v>161701.31710000001</v>
          </cell>
          <cell r="I231">
            <v>166552.35661300001</v>
          </cell>
          <cell r="J231">
            <v>171548.92731139003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656794.17102439015</v>
          </cell>
        </row>
        <row r="232">
          <cell r="B232" t="str">
            <v>1.1.2 - Outras Receitas Operacionais    (calculado 2.1.2.)</v>
          </cell>
          <cell r="G232">
            <v>784.95785000000001</v>
          </cell>
          <cell r="H232">
            <v>808.50658550000014</v>
          </cell>
          <cell r="I232">
            <v>832.76178306500003</v>
          </cell>
          <cell r="J232">
            <v>857.74463655695013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3283.9708551219501</v>
          </cell>
        </row>
        <row r="233">
          <cell r="B233" t="str">
            <v>2 -  DEDUÇÕES DA RECEITA    (2.1)</v>
          </cell>
          <cell r="G233">
            <v>13647.669659024999</v>
          </cell>
          <cell r="H233">
            <v>14057.09974879575</v>
          </cell>
          <cell r="I233">
            <v>14478.812741259626</v>
          </cell>
          <cell r="J233">
            <v>14913.177123497415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57096.759272577794</v>
          </cell>
        </row>
        <row r="234">
          <cell r="B234" t="str">
            <v>2.1 - Tributos sobre Faturamento    (2.1.1+ .... + 2.1.4)</v>
          </cell>
          <cell r="G234">
            <v>13647.669659024999</v>
          </cell>
          <cell r="H234">
            <v>14057.09974879575</v>
          </cell>
          <cell r="I234">
            <v>14478.812741259626</v>
          </cell>
          <cell r="J234">
            <v>14913.177123497415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57096.759272577794</v>
          </cell>
        </row>
        <row r="235">
          <cell r="B235" t="str">
            <v>2.1.1 - I.S.S    (transp. Qd  1.3.)</v>
          </cell>
          <cell r="G235">
            <v>7888.826392500001</v>
          </cell>
          <cell r="H235">
            <v>8125.4911842750007</v>
          </cell>
          <cell r="I235">
            <v>8369.2559198032523</v>
          </cell>
          <cell r="J235">
            <v>8620.3335973973499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33003.907093975606</v>
          </cell>
        </row>
        <row r="236">
          <cell r="B236" t="str">
            <v>2.1.2 - Cofins    (transp. Qd 1.3.)</v>
          </cell>
          <cell r="G236">
            <v>4733.2958355000001</v>
          </cell>
          <cell r="H236">
            <v>4875.2947105650001</v>
          </cell>
          <cell r="I236">
            <v>5021.5535518819506</v>
          </cell>
          <cell r="J236">
            <v>5172.2001584384088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19802.34425638536</v>
          </cell>
        </row>
        <row r="237">
          <cell r="B237" t="str">
            <v>2.1.3 - Pis / Pasep    (transp. Qd 1.3.)</v>
          </cell>
          <cell r="G237">
            <v>1025.5474310250002</v>
          </cell>
          <cell r="H237">
            <v>1056.3138539557501</v>
          </cell>
          <cell r="I237">
            <v>1088.0032695744226</v>
          </cell>
          <cell r="J237">
            <v>1120.6433676616552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4290.5079222168279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144128.85819097501</v>
          </cell>
          <cell r="H239">
            <v>148452.72393670428</v>
          </cell>
          <cell r="I239">
            <v>152906.30565480539</v>
          </cell>
          <cell r="J239">
            <v>157493.49482444956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602981.38260693429</v>
          </cell>
        </row>
        <row r="240">
          <cell r="B240" t="str">
            <v>4 -  DESPESAS    (4.1)</v>
          </cell>
          <cell r="G240">
            <v>38109.937589533518</v>
          </cell>
          <cell r="H240">
            <v>38254.435644799669</v>
          </cell>
          <cell r="I240">
            <v>38403.268641723793</v>
          </cell>
          <cell r="J240">
            <v>38556.566628555651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153324.20850461262</v>
          </cell>
        </row>
        <row r="241">
          <cell r="B241" t="str">
            <v>4.1 - Operacionais    (4.1.1+ .... + 4.1.10)</v>
          </cell>
          <cell r="G241">
            <v>38109.937589533518</v>
          </cell>
          <cell r="H241">
            <v>38254.435644799669</v>
          </cell>
          <cell r="I241">
            <v>38403.268641723793</v>
          </cell>
          <cell r="J241">
            <v>38556.566628555651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153324.20850461262</v>
          </cell>
        </row>
        <row r="242">
          <cell r="B242" t="str">
            <v>4.1.1  -  Pessoal e Administradores    (Transp. Qd. 1.3.)</v>
          </cell>
          <cell r="G242">
            <v>18214.73</v>
          </cell>
          <cell r="H242">
            <v>18214.73</v>
          </cell>
          <cell r="I242">
            <v>18214.73</v>
          </cell>
          <cell r="J242">
            <v>18214.73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72858.92</v>
          </cell>
        </row>
        <row r="243">
          <cell r="B243" t="str">
            <v>4.1.2  -  Conservação de Rotina    (Transp. Qd. 1.3.)</v>
          </cell>
          <cell r="G243">
            <v>9274.65</v>
          </cell>
          <cell r="H243">
            <v>9274.65</v>
          </cell>
          <cell r="I243">
            <v>9274.65</v>
          </cell>
          <cell r="J243">
            <v>9274.65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37098.6</v>
          </cell>
        </row>
        <row r="244">
          <cell r="B244" t="str">
            <v>4.1.3  -  Consumo    (Transp. Qd. 1.3.)</v>
          </cell>
          <cell r="G244">
            <v>956.76</v>
          </cell>
          <cell r="H244">
            <v>956.76</v>
          </cell>
          <cell r="I244">
            <v>956.76</v>
          </cell>
          <cell r="J244">
            <v>956.76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3827.04</v>
          </cell>
        </row>
        <row r="245">
          <cell r="B245" t="str">
            <v>4.1.4  -  Transportes    (Transp. Qd. 1.3.)</v>
          </cell>
          <cell r="G245">
            <v>1492.56</v>
          </cell>
          <cell r="H245">
            <v>1492.56</v>
          </cell>
          <cell r="I245">
            <v>1492.56</v>
          </cell>
          <cell r="J245">
            <v>1492.56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5970.24</v>
          </cell>
        </row>
        <row r="246">
          <cell r="B246" t="str">
            <v>4.1.5  -  Diversas    (Transp. Qd. 1.3.)</v>
          </cell>
          <cell r="G246">
            <v>1741</v>
          </cell>
          <cell r="H246">
            <v>1741</v>
          </cell>
          <cell r="I246">
            <v>1741</v>
          </cell>
          <cell r="J246">
            <v>1741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6964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1037.8076133340453</v>
          </cell>
          <cell r="H248">
            <v>1037.8076133340453</v>
          </cell>
          <cell r="I248">
            <v>1037.8076133340453</v>
          </cell>
          <cell r="J248">
            <v>1037.8076133340453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4151.2304533361812</v>
          </cell>
        </row>
        <row r="249">
          <cell r="B249" t="str">
            <v xml:space="preserve">4.1.8  -  Garantias  (transp. Qd 1.3.)  </v>
          </cell>
          <cell r="G249">
            <v>659.13414069947919</v>
          </cell>
          <cell r="H249">
            <v>661.63332090062318</v>
          </cell>
          <cell r="I249">
            <v>664.20747650780152</v>
          </cell>
          <cell r="J249">
            <v>666.85885678319505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2651.8337948910985</v>
          </cell>
        </row>
        <row r="250">
          <cell r="B250" t="str">
            <v xml:space="preserve">4.1.9  -  Parc.Variável da Concessão   </v>
          </cell>
          <cell r="G250">
            <v>4733.2958355000001</v>
          </cell>
          <cell r="H250">
            <v>4875.2947105650001</v>
          </cell>
          <cell r="I250">
            <v>5021.5535518819506</v>
          </cell>
          <cell r="J250">
            <v>5172.2001584384088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19802.34425638536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106018.9206014415</v>
          </cell>
          <cell r="H252">
            <v>110198.28829190461</v>
          </cell>
          <cell r="I252">
            <v>114503.0370130816</v>
          </cell>
          <cell r="J252">
            <v>118936.92819589391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449657.17410232167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106018.9206014415</v>
          </cell>
          <cell r="H255">
            <v>110198.28829190461</v>
          </cell>
          <cell r="I255">
            <v>114503.0370130816</v>
          </cell>
          <cell r="J255">
            <v>118936.92819589391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449657.17410232167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106018.9206014415</v>
          </cell>
          <cell r="H257">
            <v>110198.28829190461</v>
          </cell>
          <cell r="I257">
            <v>114503.0370130816</v>
          </cell>
          <cell r="J257">
            <v>118936.92819589391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449657.17410232167</v>
          </cell>
        </row>
        <row r="258">
          <cell r="B258" t="str">
            <v>10- CONTRIBUIÇÃO SOCIAL (Legislação vigente)</v>
          </cell>
          <cell r="G258">
            <v>8481.5136481153204</v>
          </cell>
          <cell r="H258">
            <v>8815.8630633523699</v>
          </cell>
          <cell r="I258">
            <v>9160.2429610465279</v>
          </cell>
          <cell r="J258">
            <v>9514.9542556715132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35972.573928185724</v>
          </cell>
        </row>
        <row r="259">
          <cell r="B259" t="str">
            <v>11- RESULTADO ANTES IMPOSTO DE RENDA    (9 - 10)</v>
          </cell>
          <cell r="G259">
            <v>97537.406953326179</v>
          </cell>
          <cell r="H259">
            <v>101382.42522855224</v>
          </cell>
          <cell r="I259">
            <v>105342.79405203507</v>
          </cell>
          <cell r="J259">
            <v>109421.97394022239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413684.60017413594</v>
          </cell>
        </row>
        <row r="260">
          <cell r="B260" t="str">
            <v>12- IMPOSTO DE RENDA (Legislação vigente)</v>
          </cell>
          <cell r="G260">
            <v>26480.730150360374</v>
          </cell>
          <cell r="H260">
            <v>27525.572072976152</v>
          </cell>
          <cell r="I260">
            <v>28601.7592532704</v>
          </cell>
          <cell r="J260">
            <v>29710.232048973478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112318.2935255804</v>
          </cell>
        </row>
        <row r="261">
          <cell r="B261" t="str">
            <v>13- RESULTADO DE EXERCÍCIO    (11 - 12)</v>
          </cell>
          <cell r="G261">
            <v>71056.676802965812</v>
          </cell>
          <cell r="H261">
            <v>73856.853155576086</v>
          </cell>
          <cell r="I261">
            <v>76741.034798764667</v>
          </cell>
          <cell r="J261">
            <v>79711.741891248908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301366.30664855556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44876.126350046019</v>
          </cell>
          <cell r="H267">
            <v>83286.405845327768</v>
          </cell>
          <cell r="I267">
            <v>92170.777694183853</v>
          </cell>
          <cell r="J267">
            <v>93091.474111435353</v>
          </cell>
          <cell r="K267">
            <v>94898.17915951302</v>
          </cell>
          <cell r="L267">
            <v>98305.283682905327</v>
          </cell>
          <cell r="M267">
            <v>105744.85842768283</v>
          </cell>
          <cell r="N267">
            <v>111959.09863747933</v>
          </cell>
          <cell r="O267">
            <v>117686.64469588712</v>
          </cell>
          <cell r="P267">
            <v>123859.38727973677</v>
          </cell>
          <cell r="Q267">
            <v>127330.15296782771</v>
          </cell>
          <cell r="R267">
            <v>131315.63884174329</v>
          </cell>
          <cell r="S267">
            <v>138034.07216737888</v>
          </cell>
          <cell r="T267">
            <v>144975.64613405798</v>
          </cell>
          <cell r="U267">
            <v>153371.76356683884</v>
          </cell>
          <cell r="V267">
            <v>161710.26964387586</v>
          </cell>
          <cell r="W267">
            <v>170128.85141206314</v>
          </cell>
          <cell r="X267">
            <v>178642.7646347688</v>
          </cell>
          <cell r="Y267">
            <v>185717.1531974645</v>
          </cell>
          <cell r="Z267">
            <v>193857.07704520179</v>
          </cell>
          <cell r="AA267">
            <v>2550961.6254954189</v>
          </cell>
        </row>
        <row r="268">
          <cell r="B268" t="str">
            <v>1.1.  RECEITAS     (1.1.1.+ ... + 1.1.4)</v>
          </cell>
          <cell r="G268">
            <v>44876.126350046019</v>
          </cell>
          <cell r="H268">
            <v>83286.405845327768</v>
          </cell>
          <cell r="I268">
            <v>92170.777694183853</v>
          </cell>
          <cell r="J268">
            <v>93091.474111435353</v>
          </cell>
          <cell r="K268">
            <v>94898.17915951302</v>
          </cell>
          <cell r="L268">
            <v>98305.283682905327</v>
          </cell>
          <cell r="M268">
            <v>105744.85842768283</v>
          </cell>
          <cell r="N268">
            <v>111959.09863747933</v>
          </cell>
          <cell r="O268">
            <v>117686.64469588712</v>
          </cell>
          <cell r="P268">
            <v>123859.38727973677</v>
          </cell>
          <cell r="Q268">
            <v>127330.15296782771</v>
          </cell>
          <cell r="R268">
            <v>131315.63884174329</v>
          </cell>
          <cell r="S268">
            <v>138034.07216737888</v>
          </cell>
          <cell r="T268">
            <v>144975.64613405798</v>
          </cell>
          <cell r="U268">
            <v>153371.76356683884</v>
          </cell>
          <cell r="V268">
            <v>161710.26964387586</v>
          </cell>
          <cell r="W268">
            <v>170128.85141206314</v>
          </cell>
          <cell r="X268">
            <v>178642.7646347688</v>
          </cell>
          <cell r="Y268">
            <v>185717.1531974645</v>
          </cell>
          <cell r="Z268">
            <v>193857.07704520179</v>
          </cell>
          <cell r="AA268">
            <v>2550961.6254954189</v>
          </cell>
        </row>
        <row r="269">
          <cell r="B269" t="str">
            <v>1.1.1   Receitas de Pedágio</v>
          </cell>
          <cell r="G269">
            <v>44652.711049999998</v>
          </cell>
          <cell r="H269">
            <v>82701.048649999997</v>
          </cell>
          <cell r="I269">
            <v>88017.844600000011</v>
          </cell>
          <cell r="J269">
            <v>91048.122325000018</v>
          </cell>
          <cell r="K269">
            <v>94077.015697499999</v>
          </cell>
          <cell r="L269">
            <v>95780.177321704687</v>
          </cell>
          <cell r="M269">
            <v>101917.52809100341</v>
          </cell>
          <cell r="N269">
            <v>106882.63132972551</v>
          </cell>
          <cell r="O269">
            <v>109977.59503186807</v>
          </cell>
          <cell r="P269">
            <v>113076.8080217596</v>
          </cell>
          <cell r="Q269">
            <v>116172.75961287991</v>
          </cell>
          <cell r="R269">
            <v>119272.16465316506</v>
          </cell>
          <cell r="S269">
            <v>122362.72950805182</v>
          </cell>
          <cell r="T269">
            <v>125469.70165472479</v>
          </cell>
          <cell r="U269">
            <v>128563.47201529586</v>
          </cell>
          <cell r="V269">
            <v>131661.94898768651</v>
          </cell>
          <cell r="W269">
            <v>134764.84314125564</v>
          </cell>
          <cell r="X269">
            <v>137862.4284971201</v>
          </cell>
          <cell r="Y269">
            <v>140957.33865662542</v>
          </cell>
          <cell r="Z269">
            <v>144057.48863723694</v>
          </cell>
          <cell r="AA269">
            <v>2229276.3574826038</v>
          </cell>
        </row>
        <row r="270">
          <cell r="B270" t="str">
            <v>1.1.2   Outras Receitas Operacionais</v>
          </cell>
          <cell r="G270">
            <v>223.41530004602367</v>
          </cell>
          <cell r="H270">
            <v>430.35000044412857</v>
          </cell>
          <cell r="I270">
            <v>455.51715012011624</v>
          </cell>
          <cell r="J270">
            <v>471.62585016916347</v>
          </cell>
          <cell r="K270">
            <v>490.66609996247593</v>
          </cell>
          <cell r="L270">
            <v>517.03724999999997</v>
          </cell>
          <cell r="M270">
            <v>532.75565064899286</v>
          </cell>
          <cell r="N270">
            <v>548.52805000000001</v>
          </cell>
          <cell r="O270">
            <v>565.26514991865963</v>
          </cell>
          <cell r="P270">
            <v>581.01885014437198</v>
          </cell>
          <cell r="Q270">
            <v>595.77955117313115</v>
          </cell>
          <cell r="R270">
            <v>612.48694997641076</v>
          </cell>
          <cell r="S270">
            <v>628.24145043161604</v>
          </cell>
          <cell r="T270">
            <v>643.95765018162285</v>
          </cell>
          <cell r="U270">
            <v>659.72725020812402</v>
          </cell>
          <cell r="V270">
            <v>676.46745015663453</v>
          </cell>
          <cell r="W270">
            <v>691.198500010271</v>
          </cell>
          <cell r="X270">
            <v>706.93820001204915</v>
          </cell>
          <cell r="Y270">
            <v>722.67744999999991</v>
          </cell>
          <cell r="Z270">
            <v>739.42230000000006</v>
          </cell>
          <cell r="AA270">
            <v>11493.076103603789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0</v>
          </cell>
          <cell r="H272">
            <v>155.00719488363831</v>
          </cell>
          <cell r="I272">
            <v>3697.4159440637254</v>
          </cell>
          <cell r="J272">
            <v>1571.7259362661778</v>
          </cell>
          <cell r="K272">
            <v>330.49736205055183</v>
          </cell>
          <cell r="L272">
            <v>2008.0691112006443</v>
          </cell>
          <cell r="M272">
            <v>3294.5746860304371</v>
          </cell>
          <cell r="N272">
            <v>4527.939257753831</v>
          </cell>
          <cell r="O272">
            <v>7143.7845141003918</v>
          </cell>
          <cell r="P272">
            <v>10201.560407832787</v>
          </cell>
          <cell r="Q272">
            <v>10561.613803774664</v>
          </cell>
          <cell r="R272">
            <v>11430.987238601821</v>
          </cell>
          <cell r="S272">
            <v>15043.101208895438</v>
          </cell>
          <cell r="T272">
            <v>18861.986829151585</v>
          </cell>
          <cell r="U272">
            <v>24148.564301334871</v>
          </cell>
          <cell r="V272">
            <v>29371.853206032705</v>
          </cell>
          <cell r="W272">
            <v>34672.809770797234</v>
          </cell>
          <cell r="X272">
            <v>40073.397937636648</v>
          </cell>
          <cell r="Y272">
            <v>44037.137090839096</v>
          </cell>
          <cell r="Z272">
            <v>49060.166107964833</v>
          </cell>
          <cell r="AA272">
            <v>310192.19190921111</v>
          </cell>
        </row>
        <row r="273">
          <cell r="B273" t="str">
            <v>2.  DESEMBOLSOS     (2.1.+ ... + 2.4)</v>
          </cell>
          <cell r="G273">
            <v>72413.161827585442</v>
          </cell>
          <cell r="H273">
            <v>108065.68856889542</v>
          </cell>
          <cell r="I273">
            <v>104649.84251021365</v>
          </cell>
          <cell r="J273">
            <v>98464.029515868417</v>
          </cell>
          <cell r="K273">
            <v>101054.3781730206</v>
          </cell>
          <cell r="L273">
            <v>81399.99526579128</v>
          </cell>
          <cell r="M273">
            <v>90189.596212868768</v>
          </cell>
          <cell r="N273">
            <v>94446.329897822376</v>
          </cell>
          <cell r="O273">
            <v>102640.59077411771</v>
          </cell>
          <cell r="P273">
            <v>118146.03420509753</v>
          </cell>
          <cell r="Q273">
            <v>98927.50889643417</v>
          </cell>
          <cell r="R273">
            <v>102506.1516700215</v>
          </cell>
          <cell r="S273">
            <v>75817.062457971566</v>
          </cell>
          <cell r="T273">
            <v>78090.308569277957</v>
          </cell>
          <cell r="U273">
            <v>87143.518022939999</v>
          </cell>
          <cell r="V273">
            <v>86094.46497692159</v>
          </cell>
          <cell r="W273">
            <v>89557.215515258344</v>
          </cell>
          <cell r="X273">
            <v>107235.32796613297</v>
          </cell>
          <cell r="Y273">
            <v>107825.80660872487</v>
          </cell>
          <cell r="Z273">
            <v>104837.7825280462</v>
          </cell>
          <cell r="AA273">
            <v>1909504.7941630101</v>
          </cell>
        </row>
        <row r="274">
          <cell r="B274" t="str">
            <v>2.1.  OPERACIONAIS     (2.1.1.+ ... + 2.1.8)</v>
          </cell>
          <cell r="G274">
            <v>36480.49192594648</v>
          </cell>
          <cell r="H274">
            <v>38111.583930577268</v>
          </cell>
          <cell r="I274">
            <v>40177.98135082503</v>
          </cell>
          <cell r="J274">
            <v>40897.671625498209</v>
          </cell>
          <cell r="K274">
            <v>41898.362147141059</v>
          </cell>
          <cell r="L274">
            <v>43058.934100609324</v>
          </cell>
          <cell r="M274">
            <v>45381.407175230037</v>
          </cell>
          <cell r="N274">
            <v>45630.117516237784</v>
          </cell>
          <cell r="O274">
            <v>46051.345687705289</v>
          </cell>
          <cell r="P274">
            <v>46360.275941534972</v>
          </cell>
          <cell r="Q274">
            <v>46643.792767141967</v>
          </cell>
          <cell r="R274">
            <v>46948.668948969782</v>
          </cell>
          <cell r="S274">
            <v>47275.835494597239</v>
          </cell>
          <cell r="T274">
            <v>47613.205803277699</v>
          </cell>
          <cell r="U274">
            <v>48015.744449331032</v>
          </cell>
          <cell r="V274">
            <v>48478.86269095094</v>
          </cell>
          <cell r="W274">
            <v>48944.613345686652</v>
          </cell>
          <cell r="X274">
            <v>49276.141655535437</v>
          </cell>
          <cell r="Y274">
            <v>49692.785912655359</v>
          </cell>
          <cell r="Z274">
            <v>50149.080980905142</v>
          </cell>
          <cell r="AA274">
            <v>907086.90345035656</v>
          </cell>
        </row>
        <row r="275">
          <cell r="B275" t="str">
            <v xml:space="preserve">2.1.1.  Pessoal / Administradores   </v>
          </cell>
          <cell r="G275">
            <v>13860.079999999998</v>
          </cell>
          <cell r="H275">
            <v>18033.05</v>
          </cell>
          <cell r="I275">
            <v>18505.14</v>
          </cell>
          <cell r="J275">
            <v>18658.769999999997</v>
          </cell>
          <cell r="K275">
            <v>18674.46</v>
          </cell>
          <cell r="L275">
            <v>18658.71</v>
          </cell>
          <cell r="M275">
            <v>18603.21</v>
          </cell>
          <cell r="N275">
            <v>18603.21</v>
          </cell>
          <cell r="O275">
            <v>18603.21</v>
          </cell>
          <cell r="P275">
            <v>18533.84</v>
          </cell>
          <cell r="Q275">
            <v>18533.84</v>
          </cell>
          <cell r="R275">
            <v>18533.84</v>
          </cell>
          <cell r="S275">
            <v>18464.47</v>
          </cell>
          <cell r="T275">
            <v>18395.09</v>
          </cell>
          <cell r="U275">
            <v>18339.599999999999</v>
          </cell>
          <cell r="V275">
            <v>18339.599999999999</v>
          </cell>
          <cell r="W275">
            <v>18339.599999999999</v>
          </cell>
          <cell r="X275">
            <v>18214.73</v>
          </cell>
          <cell r="Y275">
            <v>18214.73</v>
          </cell>
          <cell r="Z275">
            <v>18214.73</v>
          </cell>
          <cell r="AA275">
            <v>364323.90999999986</v>
          </cell>
        </row>
        <row r="276">
          <cell r="B276" t="str">
            <v xml:space="preserve">2.1.2.  Conservação de Rotina  </v>
          </cell>
          <cell r="G276">
            <v>12695.07</v>
          </cell>
          <cell r="H276">
            <v>7548</v>
          </cell>
          <cell r="I276">
            <v>7856.04</v>
          </cell>
          <cell r="J276">
            <v>8367.57</v>
          </cell>
          <cell r="K276">
            <v>9119.33</v>
          </cell>
          <cell r="L276">
            <v>9186.85</v>
          </cell>
          <cell r="M276">
            <v>9212.3000000000011</v>
          </cell>
          <cell r="N276">
            <v>9219.2999999999993</v>
          </cell>
          <cell r="O276">
            <v>9274.65</v>
          </cell>
          <cell r="P276">
            <v>9274.65</v>
          </cell>
          <cell r="Q276">
            <v>9274.65</v>
          </cell>
          <cell r="R276">
            <v>9274.65</v>
          </cell>
          <cell r="S276">
            <v>9274.65</v>
          </cell>
          <cell r="T276">
            <v>9274.65</v>
          </cell>
          <cell r="U276">
            <v>9274.65</v>
          </cell>
          <cell r="V276">
            <v>9274.65</v>
          </cell>
          <cell r="W276">
            <v>9274.65</v>
          </cell>
          <cell r="X276">
            <v>9274.65</v>
          </cell>
          <cell r="Y276">
            <v>9274.65</v>
          </cell>
          <cell r="Z276">
            <v>9274.65</v>
          </cell>
          <cell r="AA276">
            <v>184500.25999999995</v>
          </cell>
        </row>
        <row r="277">
          <cell r="B277" t="str">
            <v xml:space="preserve">2.1.3.  Consumo   </v>
          </cell>
          <cell r="G277">
            <v>1504.99</v>
          </cell>
          <cell r="H277">
            <v>981.02999999999986</v>
          </cell>
          <cell r="I277">
            <v>1026.74</v>
          </cell>
          <cell r="J277">
            <v>1019.6</v>
          </cell>
          <cell r="K277">
            <v>998.18000000000006</v>
          </cell>
          <cell r="L277">
            <v>1002.46</v>
          </cell>
          <cell r="M277">
            <v>996.75</v>
          </cell>
          <cell r="N277">
            <v>996.75</v>
          </cell>
          <cell r="O277">
            <v>996.75</v>
          </cell>
          <cell r="P277">
            <v>989.6099999999999</v>
          </cell>
          <cell r="Q277">
            <v>989.6099999999999</v>
          </cell>
          <cell r="R277">
            <v>989.6099999999999</v>
          </cell>
          <cell r="S277">
            <v>982.47</v>
          </cell>
          <cell r="T277">
            <v>975.03</v>
          </cell>
          <cell r="U277">
            <v>969.6099999999999</v>
          </cell>
          <cell r="V277">
            <v>969.6099999999999</v>
          </cell>
          <cell r="W277">
            <v>969.6099999999999</v>
          </cell>
          <cell r="X277">
            <v>956.76</v>
          </cell>
          <cell r="Y277">
            <v>956.76</v>
          </cell>
          <cell r="Z277">
            <v>956.76</v>
          </cell>
          <cell r="AA277">
            <v>20228.689999999999</v>
          </cell>
        </row>
        <row r="278">
          <cell r="B278" t="str">
            <v>2.1.4.  Transportes</v>
          </cell>
          <cell r="G278">
            <v>900.4</v>
          </cell>
          <cell r="H278">
            <v>1434.83</v>
          </cell>
          <cell r="I278">
            <v>1492.56</v>
          </cell>
          <cell r="J278">
            <v>1492.56</v>
          </cell>
          <cell r="K278">
            <v>1492.56</v>
          </cell>
          <cell r="L278">
            <v>1492.56</v>
          </cell>
          <cell r="M278">
            <v>1492.56</v>
          </cell>
          <cell r="N278">
            <v>1492.56</v>
          </cell>
          <cell r="O278">
            <v>1492.56</v>
          </cell>
          <cell r="P278">
            <v>1492.56</v>
          </cell>
          <cell r="Q278">
            <v>1492.56</v>
          </cell>
          <cell r="R278">
            <v>1492.56</v>
          </cell>
          <cell r="S278">
            <v>1492.56</v>
          </cell>
          <cell r="T278">
            <v>1492.56</v>
          </cell>
          <cell r="U278">
            <v>1492.56</v>
          </cell>
          <cell r="V278">
            <v>1492.56</v>
          </cell>
          <cell r="W278">
            <v>1492.56</v>
          </cell>
          <cell r="X278">
            <v>1492.56</v>
          </cell>
          <cell r="Y278">
            <v>1492.56</v>
          </cell>
          <cell r="Z278">
            <v>1492.56</v>
          </cell>
          <cell r="AA278">
            <v>29201.310000000009</v>
          </cell>
        </row>
        <row r="279">
          <cell r="B279" t="str">
            <v>2.1.5.  Diversas</v>
          </cell>
          <cell r="G279">
            <v>1741</v>
          </cell>
          <cell r="H279">
            <v>1741</v>
          </cell>
          <cell r="I279">
            <v>1741</v>
          </cell>
          <cell r="J279">
            <v>1741</v>
          </cell>
          <cell r="K279">
            <v>1741</v>
          </cell>
          <cell r="L279">
            <v>1741</v>
          </cell>
          <cell r="M279">
            <v>1741</v>
          </cell>
          <cell r="N279">
            <v>1741</v>
          </cell>
          <cell r="O279">
            <v>1741</v>
          </cell>
          <cell r="P279">
            <v>1741</v>
          </cell>
          <cell r="Q279">
            <v>1741</v>
          </cell>
          <cell r="R279">
            <v>1741</v>
          </cell>
          <cell r="S279">
            <v>1741</v>
          </cell>
          <cell r="T279">
            <v>1741</v>
          </cell>
          <cell r="U279">
            <v>1741</v>
          </cell>
          <cell r="V279">
            <v>1741</v>
          </cell>
          <cell r="W279">
            <v>1741</v>
          </cell>
          <cell r="X279">
            <v>1741</v>
          </cell>
          <cell r="Y279">
            <v>1741</v>
          </cell>
          <cell r="Z279">
            <v>1741</v>
          </cell>
          <cell r="AA279">
            <v>34820</v>
          </cell>
        </row>
        <row r="280">
          <cell r="B280" t="str">
            <v>2.1.6.  Tributos s/ Faturamento</v>
          </cell>
          <cell r="G280">
            <v>2068.2884213188067</v>
          </cell>
          <cell r="H280">
            <v>4768.1247784786565</v>
          </cell>
          <cell r="I280">
            <v>6050.860862755465</v>
          </cell>
          <cell r="J280">
            <v>6176.1185899577085</v>
          </cell>
          <cell r="K280">
            <v>6501.0397641296022</v>
          </cell>
          <cell r="L280">
            <v>7643.3200701269307</v>
          </cell>
          <cell r="M280">
            <v>10053.697844747634</v>
          </cell>
          <cell r="N280">
            <v>10560.355056903738</v>
          </cell>
          <cell r="O280">
            <v>10957.380828371246</v>
          </cell>
          <cell r="P280">
            <v>11371.533082200935</v>
          </cell>
          <cell r="Q280">
            <v>11684.761907807926</v>
          </cell>
          <cell r="R280">
            <v>12018.35008963574</v>
          </cell>
          <cell r="S280">
            <v>12450.738635263191</v>
          </cell>
          <cell r="T280">
            <v>12892.640943943661</v>
          </cell>
          <cell r="U280">
            <v>13385.801589996987</v>
          </cell>
          <cell r="V280">
            <v>13877.631831616896</v>
          </cell>
          <cell r="W280">
            <v>14372.094486352606</v>
          </cell>
          <cell r="X280">
            <v>14870.054796201397</v>
          </cell>
          <cell r="Y280">
            <v>15315.411053321317</v>
          </cell>
          <cell r="Z280">
            <v>15800.4181215711</v>
          </cell>
          <cell r="AA280">
            <v>212818.62275470159</v>
          </cell>
        </row>
        <row r="281">
          <cell r="B281" t="str">
            <v>2.1.7.  Seguros</v>
          </cell>
          <cell r="G281">
            <v>1108.6094471276722</v>
          </cell>
          <cell r="H281">
            <v>1135.2353945986172</v>
          </cell>
          <cell r="I281">
            <v>1161.8613420695624</v>
          </cell>
          <cell r="J281">
            <v>1188.4872895405076</v>
          </cell>
          <cell r="K281">
            <v>1215.1132370114528</v>
          </cell>
          <cell r="L281">
            <v>1241.7391844823981</v>
          </cell>
          <cell r="M281">
            <v>1241.7391844823981</v>
          </cell>
          <cell r="N281">
            <v>1037.8076133340453</v>
          </cell>
          <cell r="O281">
            <v>1037.8076133340453</v>
          </cell>
          <cell r="P281">
            <v>1037.8076133340453</v>
          </cell>
          <cell r="Q281">
            <v>1037.8076133340453</v>
          </cell>
          <cell r="R281">
            <v>1037.8076133340453</v>
          </cell>
          <cell r="S281">
            <v>1037.8076133340453</v>
          </cell>
          <cell r="T281">
            <v>1037.8076133340453</v>
          </cell>
          <cell r="U281">
            <v>1037.8076133340453</v>
          </cell>
          <cell r="V281">
            <v>1037.8076133340453</v>
          </cell>
          <cell r="W281">
            <v>1037.8076133340453</v>
          </cell>
          <cell r="X281">
            <v>1037.8076133340453</v>
          </cell>
          <cell r="Y281">
            <v>1037.8076133340453</v>
          </cell>
          <cell r="Z281">
            <v>1037.8076133340453</v>
          </cell>
          <cell r="AA281">
            <v>21784.284052655192</v>
          </cell>
        </row>
        <row r="282">
          <cell r="B282" t="str">
            <v xml:space="preserve">2.1.8.  Garantias </v>
          </cell>
          <cell r="G282">
            <v>2602.0540575</v>
          </cell>
          <cell r="H282">
            <v>2470.3137575000001</v>
          </cell>
          <cell r="I282">
            <v>2343.7791459999999</v>
          </cell>
          <cell r="J282">
            <v>2253.5657460000002</v>
          </cell>
          <cell r="K282">
            <v>2156.6791460000004</v>
          </cell>
          <cell r="L282">
            <v>2092.2948459999998</v>
          </cell>
          <cell r="M282">
            <v>2040.1501460000002</v>
          </cell>
          <cell r="N282">
            <v>1979.1348460000002</v>
          </cell>
          <cell r="O282">
            <v>1947.9872460000001</v>
          </cell>
          <cell r="P282">
            <v>1919.2752459999999</v>
          </cell>
          <cell r="Q282">
            <v>1889.5632459999999</v>
          </cell>
          <cell r="R282">
            <v>1860.8512459999999</v>
          </cell>
          <cell r="S282">
            <v>1832.139246</v>
          </cell>
          <cell r="T282">
            <v>1804.427246</v>
          </cell>
          <cell r="U282">
            <v>1774.715246</v>
          </cell>
          <cell r="V282">
            <v>1746.003246</v>
          </cell>
          <cell r="W282">
            <v>1717.291246</v>
          </cell>
          <cell r="X282">
            <v>1688.579246</v>
          </cell>
          <cell r="Y282">
            <v>1659.867246</v>
          </cell>
          <cell r="Z282">
            <v>1631.155246</v>
          </cell>
          <cell r="AA282">
            <v>39409.826643</v>
          </cell>
        </row>
        <row r="283">
          <cell r="B283" t="str">
            <v>2.2.  INVESTIMENTOS / IMOBILIZADO     (2.2.1.+ ... + 2.2.7)</v>
          </cell>
          <cell r="G283">
            <v>23241.86</v>
          </cell>
          <cell r="H283">
            <v>52268.719999999994</v>
          </cell>
          <cell r="I283">
            <v>43875.619999999995</v>
          </cell>
          <cell r="J283">
            <v>38373.089999999997</v>
          </cell>
          <cell r="K283">
            <v>40735.42</v>
          </cell>
          <cell r="L283">
            <v>19775.599999999999</v>
          </cell>
          <cell r="M283">
            <v>24936.399999999998</v>
          </cell>
          <cell r="N283">
            <v>27799.289999999997</v>
          </cell>
          <cell r="O283">
            <v>34458.879999999997</v>
          </cell>
          <cell r="P283">
            <v>49283.41</v>
          </cell>
          <cell r="Q283">
            <v>29631.149999999998</v>
          </cell>
          <cell r="R283">
            <v>31747</v>
          </cell>
          <cell r="S283">
            <v>2195.5800000000004</v>
          </cell>
          <cell r="T283">
            <v>1434.1299999999999</v>
          </cell>
          <cell r="U283">
            <v>6355.68</v>
          </cell>
          <cell r="V283">
            <v>1839.6299999999999</v>
          </cell>
          <cell r="W283">
            <v>2273.1800000000007</v>
          </cell>
          <cell r="X283">
            <v>19080.43</v>
          </cell>
          <cell r="Y283">
            <v>19958.82</v>
          </cell>
          <cell r="Z283">
            <v>25971.27</v>
          </cell>
          <cell r="AA283">
            <v>495235.16</v>
          </cell>
        </row>
        <row r="284">
          <cell r="B284" t="str">
            <v xml:space="preserve">2.2.1.  Ampliação Principal </v>
          </cell>
          <cell r="G284">
            <v>2807.22</v>
          </cell>
          <cell r="H284">
            <v>3763.21</v>
          </cell>
          <cell r="I284">
            <v>10309.209999999999</v>
          </cell>
          <cell r="J284">
            <v>6884.38</v>
          </cell>
          <cell r="K284">
            <v>4257.08</v>
          </cell>
          <cell r="L284">
            <v>3577.08</v>
          </cell>
          <cell r="M284">
            <v>3662.8599999999992</v>
          </cell>
          <cell r="N284">
            <v>10448.369999999999</v>
          </cell>
          <cell r="O284">
            <v>15704.349999999997</v>
          </cell>
          <cell r="P284">
            <v>15696.050000000001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77109.81</v>
          </cell>
        </row>
        <row r="285">
          <cell r="B285" t="str">
            <v>2.2.2.  Demais Obras de Ampliação/Melhoramentos</v>
          </cell>
          <cell r="G285">
            <v>10101.64</v>
          </cell>
          <cell r="H285">
            <v>18698.739999999994</v>
          </cell>
          <cell r="I285">
            <v>17203.8</v>
          </cell>
          <cell r="J285">
            <v>16500.919999999998</v>
          </cell>
          <cell r="K285">
            <v>5498.6399999999994</v>
          </cell>
          <cell r="L285">
            <v>8399.9799999999977</v>
          </cell>
          <cell r="M285">
            <v>14776.71</v>
          </cell>
          <cell r="N285">
            <v>14330.779999999999</v>
          </cell>
          <cell r="O285">
            <v>16720.28</v>
          </cell>
          <cell r="P285">
            <v>5385.16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1505.54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129122.18999999999</v>
          </cell>
        </row>
        <row r="286">
          <cell r="B286" t="str">
            <v xml:space="preserve">2.2.3.  Equipamentos, Veiculos e Sist. Controle </v>
          </cell>
          <cell r="G286">
            <v>7183</v>
          </cell>
          <cell r="H286">
            <v>7376</v>
          </cell>
          <cell r="I286">
            <v>609.29999999999995</v>
          </cell>
          <cell r="J286">
            <v>1354.3999999999996</v>
          </cell>
          <cell r="K286">
            <v>15259.49</v>
          </cell>
          <cell r="L286">
            <v>3253.4</v>
          </cell>
          <cell r="M286">
            <v>4451.66</v>
          </cell>
          <cell r="N286">
            <v>1274.3</v>
          </cell>
          <cell r="O286">
            <v>1088.4000000000001</v>
          </cell>
          <cell r="P286">
            <v>836.79999999999927</v>
          </cell>
          <cell r="Q286">
            <v>5888.23</v>
          </cell>
          <cell r="R286">
            <v>739.3</v>
          </cell>
          <cell r="S286">
            <v>1315.9</v>
          </cell>
          <cell r="T286">
            <v>609.29999999999995</v>
          </cell>
          <cell r="U286">
            <v>4001.44</v>
          </cell>
          <cell r="V286">
            <v>930.8</v>
          </cell>
          <cell r="W286">
            <v>1088.4000000000001</v>
          </cell>
          <cell r="X286">
            <v>609.29999999999995</v>
          </cell>
          <cell r="Y286">
            <v>836.8</v>
          </cell>
          <cell r="Z286">
            <v>609.29999999999995</v>
          </cell>
          <cell r="AA286">
            <v>59315.520000000019</v>
          </cell>
        </row>
        <row r="287">
          <cell r="B287" t="str">
            <v>2.2.4.  Desapropriações</v>
          </cell>
          <cell r="G287">
            <v>0</v>
          </cell>
          <cell r="H287">
            <v>0</v>
          </cell>
          <cell r="I287">
            <v>0</v>
          </cell>
          <cell r="J287">
            <v>1398</v>
          </cell>
          <cell r="K287">
            <v>1398</v>
          </cell>
          <cell r="L287">
            <v>1398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4194</v>
          </cell>
        </row>
        <row r="288">
          <cell r="B288" t="str">
            <v xml:space="preserve">2.2.5.  Conservação Especial </v>
          </cell>
          <cell r="G288">
            <v>3149.9999999999991</v>
          </cell>
          <cell r="H288">
            <v>22430.77</v>
          </cell>
          <cell r="I288">
            <v>15753.310000000001</v>
          </cell>
          <cell r="J288">
            <v>12235.39</v>
          </cell>
          <cell r="K288">
            <v>14322.21</v>
          </cell>
          <cell r="L288">
            <v>3147.1400000000003</v>
          </cell>
          <cell r="M288">
            <v>2045.1699999999998</v>
          </cell>
          <cell r="N288">
            <v>1745.8400000000001</v>
          </cell>
          <cell r="O288">
            <v>945.85000000000036</v>
          </cell>
          <cell r="P288">
            <v>27365.4</v>
          </cell>
          <cell r="Q288">
            <v>23742.92</v>
          </cell>
          <cell r="R288">
            <v>31007.7</v>
          </cell>
          <cell r="S288">
            <v>879.68000000000029</v>
          </cell>
          <cell r="T288">
            <v>824.82999999999993</v>
          </cell>
          <cell r="U288">
            <v>848.70000000000073</v>
          </cell>
          <cell r="V288">
            <v>908.82999999999993</v>
          </cell>
          <cell r="W288">
            <v>1184.7800000000007</v>
          </cell>
          <cell r="X288">
            <v>18471.13</v>
          </cell>
          <cell r="Y288">
            <v>19122.02</v>
          </cell>
          <cell r="Z288">
            <v>25361.97</v>
          </cell>
          <cell r="AA288">
            <v>225493.63999999996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12170.28379050138</v>
          </cell>
          <cell r="H291">
            <v>8397.941959513324</v>
          </cell>
          <cell r="I291">
            <v>8558.2008525036035</v>
          </cell>
          <cell r="J291">
            <v>8649.5924452550753</v>
          </cell>
          <cell r="K291">
            <v>8741.030453923875</v>
          </cell>
          <cell r="L291">
            <v>8616.0100531222379</v>
          </cell>
          <cell r="M291">
            <v>8977.508512249573</v>
          </cell>
          <cell r="N291">
            <v>9126.9347813917648</v>
          </cell>
          <cell r="O291">
            <v>9220.2858054536009</v>
          </cell>
          <cell r="P291">
            <v>9313.7348061571192</v>
          </cell>
          <cell r="Q291">
            <v>9407.0561749215922</v>
          </cell>
          <cell r="R291">
            <v>9500.5395480942443</v>
          </cell>
          <cell r="S291">
            <v>9593.7291287545031</v>
          </cell>
          <cell r="T291">
            <v>9687.4097791471922</v>
          </cell>
          <cell r="U291">
            <v>9780.6959779651188</v>
          </cell>
          <cell r="V291">
            <v>9874.1524931352942</v>
          </cell>
          <cell r="W291">
            <v>9967.6812492379759</v>
          </cell>
          <cell r="X291">
            <v>10061.081000913964</v>
          </cell>
          <cell r="Y291">
            <v>10154.400483198762</v>
          </cell>
          <cell r="Z291">
            <v>10247.907328117108</v>
          </cell>
          <cell r="AA291">
            <v>190046.17662355732</v>
          </cell>
        </row>
        <row r="292">
          <cell r="B292" t="str">
            <v>2.3.1.  Valor Variável da Concessão</v>
          </cell>
          <cell r="G292">
            <v>1346.2837905013805</v>
          </cell>
          <cell r="H292">
            <v>2493.941959513324</v>
          </cell>
          <cell r="I292">
            <v>2654.2008525036031</v>
          </cell>
          <cell r="J292">
            <v>2745.5924452550753</v>
          </cell>
          <cell r="K292">
            <v>2837.0304539238741</v>
          </cell>
          <cell r="L292">
            <v>2888.9164371511401</v>
          </cell>
          <cell r="M292">
            <v>3073.508512249572</v>
          </cell>
          <cell r="N292">
            <v>3222.9347813917652</v>
          </cell>
          <cell r="O292">
            <v>3316.2858054536018</v>
          </cell>
          <cell r="P292">
            <v>3409.7348061571192</v>
          </cell>
          <cell r="Q292">
            <v>3503.0561749215913</v>
          </cell>
          <cell r="R292">
            <v>3596.5395480942439</v>
          </cell>
          <cell r="S292">
            <v>3689.7291287545027</v>
          </cell>
          <cell r="T292">
            <v>3783.4097791471927</v>
          </cell>
          <cell r="U292">
            <v>3876.6959779651188</v>
          </cell>
          <cell r="V292">
            <v>3970.1524931352938</v>
          </cell>
          <cell r="W292">
            <v>4063.6812492379768</v>
          </cell>
          <cell r="X292">
            <v>4157.081000913965</v>
          </cell>
          <cell r="Y292">
            <v>4250.4004831987622</v>
          </cell>
          <cell r="Z292">
            <v>4343.9073281171077</v>
          </cell>
          <cell r="AA292">
            <v>67223.083007586218</v>
          </cell>
        </row>
        <row r="293">
          <cell r="B293" t="str">
            <v xml:space="preserve">2.3.2.  Valor Fixo da Concessão </v>
          </cell>
          <cell r="G293">
            <v>10824</v>
          </cell>
          <cell r="H293">
            <v>5904</v>
          </cell>
          <cell r="I293">
            <v>5904</v>
          </cell>
          <cell r="J293">
            <v>5904</v>
          </cell>
          <cell r="K293">
            <v>5904</v>
          </cell>
          <cell r="L293">
            <v>5727.0936159710982</v>
          </cell>
          <cell r="M293">
            <v>5904</v>
          </cell>
          <cell r="N293">
            <v>5904</v>
          </cell>
          <cell r="O293">
            <v>5904</v>
          </cell>
          <cell r="P293">
            <v>5904</v>
          </cell>
          <cell r="Q293">
            <v>5904</v>
          </cell>
          <cell r="R293">
            <v>5904</v>
          </cell>
          <cell r="S293">
            <v>5904</v>
          </cell>
          <cell r="T293">
            <v>5904</v>
          </cell>
          <cell r="U293">
            <v>5904</v>
          </cell>
          <cell r="V293">
            <v>5904</v>
          </cell>
          <cell r="W293">
            <v>5904</v>
          </cell>
          <cell r="X293">
            <v>5904</v>
          </cell>
          <cell r="Y293">
            <v>5904</v>
          </cell>
          <cell r="Z293">
            <v>5904</v>
          </cell>
          <cell r="AA293">
            <v>122823.0936159711</v>
          </cell>
        </row>
        <row r="294">
          <cell r="B294" t="str">
            <v>2.4.  DESEMBOLSOS  SOBRE O LUCRO     (2.4.1. + 2.4.2)</v>
          </cell>
          <cell r="G294">
            <v>520.52611113757371</v>
          </cell>
          <cell r="H294">
            <v>9287.4426788048295</v>
          </cell>
          <cell r="I294">
            <v>12038.040306885028</v>
          </cell>
          <cell r="J294">
            <v>10543.675445115117</v>
          </cell>
          <cell r="K294">
            <v>9679.5655719556635</v>
          </cell>
          <cell r="L294">
            <v>9949.4511120597235</v>
          </cell>
          <cell r="M294">
            <v>10894.280525389167</v>
          </cell>
          <cell r="N294">
            <v>11889.987600192817</v>
          </cell>
          <cell r="O294">
            <v>12910.07928095882</v>
          </cell>
          <cell r="P294">
            <v>13188.613457405434</v>
          </cell>
          <cell r="Q294">
            <v>13245.509954370606</v>
          </cell>
          <cell r="R294">
            <v>14309.943172957488</v>
          </cell>
          <cell r="S294">
            <v>16751.917834619817</v>
          </cell>
          <cell r="T294">
            <v>19355.56298685307</v>
          </cell>
          <cell r="U294">
            <v>22991.397595643855</v>
          </cell>
          <cell r="V294">
            <v>25901.819792835369</v>
          </cell>
          <cell r="W294">
            <v>28371.740920333719</v>
          </cell>
          <cell r="X294">
            <v>28817.675309683571</v>
          </cell>
          <cell r="Y294">
            <v>28019.800212870767</v>
          </cell>
          <cell r="Z294">
            <v>18469.524219023933</v>
          </cell>
          <cell r="AA294">
            <v>317136.55408909637</v>
          </cell>
        </row>
        <row r="295">
          <cell r="B295" t="str">
            <v xml:space="preserve">2.4.1.  Contribuição Social  </v>
          </cell>
          <cell r="G295">
            <v>127.18814815456335</v>
          </cell>
          <cell r="H295">
            <v>2214.4027706193529</v>
          </cell>
          <cell r="I295">
            <v>2952.5855289418255</v>
          </cell>
          <cell r="J295">
            <v>2577.4895018460893</v>
          </cell>
          <cell r="K295">
            <v>2353.1977144134939</v>
          </cell>
          <cell r="L295">
            <v>2417.7305726205386</v>
          </cell>
          <cell r="M295">
            <v>2646.7952788822231</v>
          </cell>
          <cell r="N295">
            <v>2888.3985091376526</v>
          </cell>
          <cell r="O295">
            <v>3135.7919468991076</v>
          </cell>
          <cell r="P295">
            <v>3202.8305351285899</v>
          </cell>
          <cell r="Q295">
            <v>3216.5478677262076</v>
          </cell>
          <cell r="R295">
            <v>3474.4407692018153</v>
          </cell>
          <cell r="S295">
            <v>4066.7831114229853</v>
          </cell>
          <cell r="T295">
            <v>4698.2879968128655</v>
          </cell>
          <cell r="U295">
            <v>5579.4675989439647</v>
          </cell>
          <cell r="V295">
            <v>6285.1532831116065</v>
          </cell>
          <cell r="W295">
            <v>6883.8841625051436</v>
          </cell>
          <cell r="X295">
            <v>6991.7243174990472</v>
          </cell>
          <cell r="Y295">
            <v>6798.497021302006</v>
          </cell>
          <cell r="Z295">
            <v>4483.0285985512573</v>
          </cell>
          <cell r="AA295">
            <v>76994.225233720324</v>
          </cell>
        </row>
        <row r="296">
          <cell r="B296" t="str">
            <v xml:space="preserve">2.4.2.  Imposto de Renda  </v>
          </cell>
          <cell r="G296">
            <v>393.3379629830103</v>
          </cell>
          <cell r="H296">
            <v>7073.0399081854766</v>
          </cell>
          <cell r="I296">
            <v>9085.4547779432032</v>
          </cell>
          <cell r="J296">
            <v>7966.1859432690271</v>
          </cell>
          <cell r="K296">
            <v>7326.3678575421691</v>
          </cell>
          <cell r="L296">
            <v>7531.720539439184</v>
          </cell>
          <cell r="M296">
            <v>8247.4852465069453</v>
          </cell>
          <cell r="N296">
            <v>9001.5890910551643</v>
          </cell>
          <cell r="O296">
            <v>9774.2873340597125</v>
          </cell>
          <cell r="P296">
            <v>9985.7829222768451</v>
          </cell>
          <cell r="Q296">
            <v>10028.962086644398</v>
          </cell>
          <cell r="R296">
            <v>10835.502403755672</v>
          </cell>
          <cell r="S296">
            <v>12685.134723196832</v>
          </cell>
          <cell r="T296">
            <v>14657.274990040205</v>
          </cell>
          <cell r="U296">
            <v>17411.929996699891</v>
          </cell>
          <cell r="V296">
            <v>19616.666509723764</v>
          </cell>
          <cell r="W296">
            <v>21487.856757828577</v>
          </cell>
          <cell r="X296">
            <v>21825.950992184524</v>
          </cell>
          <cell r="Y296">
            <v>21221.303191568761</v>
          </cell>
          <cell r="Z296">
            <v>13986.495620472677</v>
          </cell>
          <cell r="AA296">
            <v>240142.32885537602</v>
          </cell>
        </row>
        <row r="297">
          <cell r="B297" t="str">
            <v>3.  SALDO DO CAIXA     (1 - 2)</v>
          </cell>
          <cell r="G297">
            <v>-27537.035477539423</v>
          </cell>
          <cell r="H297">
            <v>-24779.282723567652</v>
          </cell>
          <cell r="I297">
            <v>-12479.064816029801</v>
          </cell>
          <cell r="J297">
            <v>-5372.5554044330638</v>
          </cell>
          <cell r="K297">
            <v>-6156.1990135075757</v>
          </cell>
          <cell r="L297">
            <v>16905.288417114047</v>
          </cell>
          <cell r="M297">
            <v>15555.262214814065</v>
          </cell>
          <cell r="N297">
            <v>17512.768739656953</v>
          </cell>
          <cell r="O297">
            <v>15046.053921769417</v>
          </cell>
          <cell r="P297">
            <v>5713.3530746392353</v>
          </cell>
          <cell r="Q297">
            <v>28402.644071393544</v>
          </cell>
          <cell r="R297">
            <v>28809.48717172179</v>
          </cell>
          <cell r="S297">
            <v>62217.009709407313</v>
          </cell>
          <cell r="T297">
            <v>66885.337564780028</v>
          </cell>
          <cell r="U297">
            <v>66228.24554389884</v>
          </cell>
          <cell r="V297">
            <v>75615.804666954267</v>
          </cell>
          <cell r="W297">
            <v>80571.635896804801</v>
          </cell>
          <cell r="X297">
            <v>71407.436668635826</v>
          </cell>
          <cell r="Y297">
            <v>77891.346588739631</v>
          </cell>
          <cell r="Z297">
            <v>89019.294517155591</v>
          </cell>
          <cell r="AA297">
            <v>641456.83133240882</v>
          </cell>
        </row>
        <row r="298">
          <cell r="B298" t="str">
            <v xml:space="preserve">4. T.I.R. (Taxa Interna de Retorno) Anual do Projeto     </v>
          </cell>
          <cell r="G298">
            <v>0.20637894396511636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157776.52785000001</v>
          </cell>
          <cell r="H303">
            <v>162509.82368550001</v>
          </cell>
          <cell r="I303">
            <v>167385.11839606502</v>
          </cell>
          <cell r="J303">
            <v>172406.67194794698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660078.14187951211</v>
          </cell>
        </row>
        <row r="304">
          <cell r="B304" t="str">
            <v>1.1.  RECEITAS     (1.1.1.+ ... + 1.1.4)</v>
          </cell>
          <cell r="G304">
            <v>157776.52785000001</v>
          </cell>
          <cell r="H304">
            <v>162509.82368550001</v>
          </cell>
          <cell r="I304">
            <v>167385.11839606502</v>
          </cell>
          <cell r="J304">
            <v>172406.67194794698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660078.14187951211</v>
          </cell>
        </row>
        <row r="305">
          <cell r="B305" t="str">
            <v>1.1.1   Receitas de Pedágio</v>
          </cell>
          <cell r="G305">
            <v>156991.57</v>
          </cell>
          <cell r="H305">
            <v>161701.31710000001</v>
          </cell>
          <cell r="I305">
            <v>166552.35661300001</v>
          </cell>
          <cell r="J305">
            <v>171548.92731139003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656794.17102439015</v>
          </cell>
        </row>
        <row r="306">
          <cell r="B306" t="str">
            <v>1.1.2   Outras Receitas Operacionais</v>
          </cell>
          <cell r="G306">
            <v>784.95785000000001</v>
          </cell>
          <cell r="H306">
            <v>808.50658550000014</v>
          </cell>
          <cell r="I306">
            <v>832.76178306500003</v>
          </cell>
          <cell r="J306">
            <v>857.74463655695013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3283.9708551219501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86719.851047034215</v>
          </cell>
          <cell r="H309">
            <v>88652.970529923943</v>
          </cell>
          <cell r="I309">
            <v>90644.083597300341</v>
          </cell>
          <cell r="J309">
            <v>92694.930056698053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358711.83523095655</v>
          </cell>
        </row>
        <row r="310">
          <cell r="B310" t="str">
            <v>2.1.  OPERACIONAIS     (2.1.1.+ ... + 2.1.8)</v>
          </cell>
          <cell r="G310">
            <v>47024.311413058516</v>
          </cell>
          <cell r="H310">
            <v>47436.240683030417</v>
          </cell>
          <cell r="I310">
            <v>47860.527831101463</v>
          </cell>
          <cell r="J310">
            <v>48297.543593614653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190618.62352080506</v>
          </cell>
        </row>
        <row r="311">
          <cell r="B311" t="str">
            <v xml:space="preserve">2.1.1.  Pessoal / Administradores   </v>
          </cell>
          <cell r="G311">
            <v>18214.73</v>
          </cell>
          <cell r="H311">
            <v>18214.73</v>
          </cell>
          <cell r="I311">
            <v>18214.73</v>
          </cell>
          <cell r="J311">
            <v>18214.73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72858.92</v>
          </cell>
        </row>
        <row r="312">
          <cell r="B312" t="str">
            <v xml:space="preserve">2.1.2.  Conservação de Rotina  </v>
          </cell>
          <cell r="G312">
            <v>9274.65</v>
          </cell>
          <cell r="H312">
            <v>9274.65</v>
          </cell>
          <cell r="I312">
            <v>9274.65</v>
          </cell>
          <cell r="J312">
            <v>9274.65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37098.6</v>
          </cell>
        </row>
        <row r="313">
          <cell r="B313" t="str">
            <v xml:space="preserve">2.1.3.  Consumo   </v>
          </cell>
          <cell r="G313">
            <v>956.76</v>
          </cell>
          <cell r="H313">
            <v>956.76</v>
          </cell>
          <cell r="I313">
            <v>956.76</v>
          </cell>
          <cell r="J313">
            <v>956.76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3827.04</v>
          </cell>
        </row>
        <row r="314">
          <cell r="B314" t="str">
            <v>2.1.4.  Transportes</v>
          </cell>
          <cell r="G314">
            <v>1492.56</v>
          </cell>
          <cell r="H314">
            <v>1492.56</v>
          </cell>
          <cell r="I314">
            <v>1492.56</v>
          </cell>
          <cell r="J314">
            <v>1492.56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5970.24</v>
          </cell>
        </row>
        <row r="315">
          <cell r="B315" t="str">
            <v>2.1.5.  Diversas</v>
          </cell>
          <cell r="G315">
            <v>1741</v>
          </cell>
          <cell r="H315">
            <v>1741</v>
          </cell>
          <cell r="I315">
            <v>1741</v>
          </cell>
          <cell r="J315">
            <v>1741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6964</v>
          </cell>
        </row>
        <row r="316">
          <cell r="B316" t="str">
            <v>2.1.6.  Tributos s/ Faturamento</v>
          </cell>
          <cell r="G316">
            <v>13647.669659024999</v>
          </cell>
          <cell r="H316">
            <v>14057.09974879575</v>
          </cell>
          <cell r="I316">
            <v>14478.812741259626</v>
          </cell>
          <cell r="J316">
            <v>14913.177123497415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57096.759272577794</v>
          </cell>
        </row>
        <row r="317">
          <cell r="B317" t="str">
            <v>2.1.7.  Seguros</v>
          </cell>
          <cell r="G317">
            <v>1037.8076133340453</v>
          </cell>
          <cell r="H317">
            <v>1037.8076133340453</v>
          </cell>
          <cell r="I317">
            <v>1037.8076133340453</v>
          </cell>
          <cell r="J317">
            <v>1037.8076133340453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4151.2304533361812</v>
          </cell>
        </row>
        <row r="318">
          <cell r="B318" t="str">
            <v xml:space="preserve">2.1.8.  Garantias </v>
          </cell>
          <cell r="G318">
            <v>659.13414069947919</v>
          </cell>
          <cell r="H318">
            <v>661.63332090062318</v>
          </cell>
          <cell r="I318">
            <v>664.20747650780152</v>
          </cell>
          <cell r="J318">
            <v>666.85885678319505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2651.8337948910985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4733.2958355000001</v>
          </cell>
          <cell r="H327">
            <v>4875.2947105650001</v>
          </cell>
          <cell r="I327">
            <v>5021.5535518819506</v>
          </cell>
          <cell r="J327">
            <v>5172.2001584384088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19802.34425638536</v>
          </cell>
        </row>
        <row r="328">
          <cell r="B328" t="str">
            <v>2.3.1.  Valor Variável da Concessão</v>
          </cell>
          <cell r="G328">
            <v>4733.2958355000001</v>
          </cell>
          <cell r="H328">
            <v>4875.2947105650001</v>
          </cell>
          <cell r="I328">
            <v>5021.5535518819506</v>
          </cell>
          <cell r="J328">
            <v>5172.2001584384088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19802.34425638536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34962.243798475698</v>
          </cell>
          <cell r="H330">
            <v>36341.435136328524</v>
          </cell>
          <cell r="I330">
            <v>37762.002214316926</v>
          </cell>
          <cell r="J330">
            <v>39225.186304644987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148290.86745376611</v>
          </cell>
        </row>
        <row r="331">
          <cell r="B331" t="str">
            <v xml:space="preserve">2.4.1.  Contribuição Social  </v>
          </cell>
          <cell r="G331">
            <v>8481.5136481153204</v>
          </cell>
          <cell r="H331">
            <v>8815.8630633523699</v>
          </cell>
          <cell r="I331">
            <v>9160.2429610465279</v>
          </cell>
          <cell r="J331">
            <v>9514.9542556715132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35972.573928185724</v>
          </cell>
        </row>
        <row r="332">
          <cell r="B332" t="str">
            <v xml:space="preserve">2.4.2.  Imposto de Renda  </v>
          </cell>
          <cell r="G332">
            <v>26480.730150360374</v>
          </cell>
          <cell r="H332">
            <v>27525.572072976152</v>
          </cell>
          <cell r="I332">
            <v>28601.7592532704</v>
          </cell>
          <cell r="J332">
            <v>29710.232048973478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112318.2935255804</v>
          </cell>
        </row>
        <row r="333">
          <cell r="B333" t="str">
            <v>3.  SALDO DO CAIXA     (1 - 2)</v>
          </cell>
          <cell r="G333">
            <v>71056.676802965798</v>
          </cell>
          <cell r="H333">
            <v>73856.853155576071</v>
          </cell>
          <cell r="I333">
            <v>76741.034798764682</v>
          </cell>
          <cell r="J333">
            <v>79711.741891248923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301366.30664855556</v>
          </cell>
        </row>
        <row r="334">
          <cell r="B334" t="str">
            <v xml:space="preserve">4. T.I.R. (Taxa Interna de Retorno) Anual do Projeto     </v>
          </cell>
          <cell r="G334">
            <v>0.2153321263272146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ols"/>
      <sheetName val="Ouput Graph"/>
      <sheetName val="Flow Chart"/>
      <sheetName val="Production"/>
      <sheetName val="Sales"/>
      <sheetName val="Prices"/>
      <sheetName val="Revenues"/>
      <sheetName val="Cash COGS"/>
      <sheetName val="SG&amp;A"/>
      <sheetName val="Capex"/>
      <sheetName val="Depreciation"/>
      <sheetName val="NWI"/>
      <sheetName val="Raw Data"/>
      <sheetName val="Pires-Beneficiation"/>
      <sheetName val="Pires-San Antonio"/>
      <sheetName val="Pires-Tailings"/>
      <sheetName val="Fernandinho MC"/>
      <sheetName val="Casa de Pedra HS"/>
      <sheetName val="Tailing Dams"/>
      <sheetName val="Pelletizer 1"/>
      <sheetName val="Pelletizer 2"/>
      <sheetName val="Fernandinho II"/>
      <sheetName val="ThirdParty Purchases"/>
      <sheetName val="Consolidation"/>
      <sheetName val="Gross Margin"/>
      <sheetName val="SOTP"/>
      <sheetName val="WACC"/>
      <sheetName val="Beta"/>
      <sheetName val="Ore_lump"/>
      <sheetName val="Ore_fines"/>
      <sheetName val="Summary of Changes"/>
      <sheetName val="Output PPT"/>
    </sheetNames>
    <sheetDataSet>
      <sheetData sheetId="0">
        <row r="4">
          <cell r="N4" t="str">
            <v>July 18, 2008</v>
          </cell>
        </row>
        <row r="16">
          <cell r="B16" t="str">
            <v>[Project]</v>
          </cell>
          <cell r="C16" t="str">
            <v>Project BlackDiamonds</v>
          </cell>
        </row>
        <row r="17">
          <cell r="C17" t="str">
            <v>Valuation model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>
        <row r="1">
          <cell r="A1" t="str">
            <v>Base Case</v>
          </cell>
        </row>
        <row r="3">
          <cell r="B3" t="str">
            <v>Sum of the parts</v>
          </cell>
        </row>
        <row r="4">
          <cell r="C4" t="str">
            <v>Stack 1</v>
          </cell>
          <cell r="D4" t="str">
            <v>Invisible</v>
          </cell>
          <cell r="E4" t="str">
            <v>Stack 2</v>
          </cell>
          <cell r="F4" t="str">
            <v>Stack 3</v>
          </cell>
          <cell r="G4" t="str">
            <v>Stack 4</v>
          </cell>
          <cell r="H4" t="str">
            <v>Stack 5</v>
          </cell>
          <cell r="I4" t="str">
            <v>Stack 6</v>
          </cell>
          <cell r="J4" t="str">
            <v>Stack 7</v>
          </cell>
          <cell r="L4" t="str">
            <v>Stack 8</v>
          </cell>
          <cell r="M4" t="str">
            <v>Stack 9</v>
          </cell>
          <cell r="N4" t="str">
            <v>Stack 10</v>
          </cell>
          <cell r="O4" t="str">
            <v>Stack 11</v>
          </cell>
          <cell r="P4" t="str">
            <v>Stack 12</v>
          </cell>
        </row>
        <row r="5">
          <cell r="B5" t="str">
            <v>Pires Beneficiation Plant</v>
          </cell>
          <cell r="C5">
            <v>1331.5364190824716</v>
          </cell>
        </row>
        <row r="6">
          <cell r="B6" t="str">
            <v>Pires Magnetic Conc. Engenho/Santo Antonio</v>
          </cell>
          <cell r="D6">
            <v>1331.5364190824716</v>
          </cell>
          <cell r="E6">
            <v>657.69728886579685</v>
          </cell>
        </row>
        <row r="7">
          <cell r="B7" t="str">
            <v>Pires Magnetic Conc. Tailings</v>
          </cell>
          <cell r="D7">
            <v>1989.2337079482686</v>
          </cell>
          <cell r="F7">
            <v>422.91229687301262</v>
          </cell>
        </row>
        <row r="8">
          <cell r="B8" t="str">
            <v>Fernandinho I Magnetic Concentrator</v>
          </cell>
          <cell r="D8">
            <v>2412.1460048212812</v>
          </cell>
          <cell r="G8">
            <v>158.33108684998635</v>
          </cell>
        </row>
        <row r="9">
          <cell r="B9" t="str">
            <v>Fernandinho II Complex</v>
          </cell>
          <cell r="D9">
            <v>2570.4770916712673</v>
          </cell>
          <cell r="H9">
            <v>371.20473578768872</v>
          </cell>
        </row>
        <row r="10">
          <cell r="B10" t="str">
            <v>Casa de Pedra High Silica Itabirite</v>
          </cell>
          <cell r="D10">
            <v>2941.6818274589559</v>
          </cell>
          <cell r="I10">
            <v>1830.4096483244971</v>
          </cell>
        </row>
        <row r="11">
          <cell r="B11" t="str">
            <v>Tailing Dams (High Grade Fines)</v>
          </cell>
          <cell r="D11">
            <v>4772.0914757834526</v>
          </cell>
          <cell r="J11">
            <v>251.90694192779344</v>
          </cell>
        </row>
        <row r="13">
          <cell r="B13" t="str">
            <v>Pelletizing Plant 1</v>
          </cell>
          <cell r="D13">
            <v>5023.9984177112456</v>
          </cell>
          <cell r="L13">
            <v>741.56152210946937</v>
          </cell>
        </row>
        <row r="14">
          <cell r="B14" t="str">
            <v>Pelletizing Plant 2</v>
          </cell>
          <cell r="D14">
            <v>5765.559939820715</v>
          </cell>
          <cell r="M14">
            <v>497.32791834252293</v>
          </cell>
        </row>
        <row r="15">
          <cell r="B15" t="str">
            <v>Third Party Purchases</v>
          </cell>
          <cell r="D15">
            <v>6262.887858163238</v>
          </cell>
          <cell r="N15">
            <v>968.86718478955447</v>
          </cell>
        </row>
        <row r="16">
          <cell r="B16" t="str">
            <v xml:space="preserve">MRS </v>
          </cell>
          <cell r="D16">
            <v>7231.7550429527928</v>
          </cell>
          <cell r="O16">
            <v>1011</v>
          </cell>
        </row>
        <row r="17">
          <cell r="B17" t="str">
            <v>Total before upside</v>
          </cell>
          <cell r="P17">
            <v>8242.7550429527928</v>
          </cell>
        </row>
        <row r="18">
          <cell r="B18" t="str">
            <v>Resource upside</v>
          </cell>
          <cell r="D18">
            <v>8242.7550429527928</v>
          </cell>
          <cell r="P18">
            <v>510.59584662546763</v>
          </cell>
        </row>
        <row r="19">
          <cell r="B19" t="str">
            <v>Total with upside</v>
          </cell>
          <cell r="P19">
            <v>8753.3508895782597</v>
          </cell>
        </row>
        <row r="21">
          <cell r="C21">
            <v>6650462.0841048118</v>
          </cell>
          <cell r="D21">
            <v>7899941.0860961908</v>
          </cell>
        </row>
        <row r="22">
          <cell r="C22">
            <v>6650.4620841048099</v>
          </cell>
          <cell r="D22">
            <v>7899.9410860961898</v>
          </cell>
          <cell r="F22">
            <v>7231755.0429527937</v>
          </cell>
        </row>
        <row r="23">
          <cell r="C23">
            <v>5642.9956923055097</v>
          </cell>
          <cell r="D23">
            <v>6796.37081158816</v>
          </cell>
          <cell r="F23">
            <v>6650462.0841048118</v>
          </cell>
        </row>
        <row r="24">
          <cell r="C24">
            <v>7219.5051381094299</v>
          </cell>
          <cell r="D24">
            <v>8647.3412775254801</v>
          </cell>
        </row>
        <row r="25">
          <cell r="B25" t="str">
            <v>Train</v>
          </cell>
          <cell r="C25">
            <v>1011</v>
          </cell>
          <cell r="D25">
            <v>1011</v>
          </cell>
        </row>
        <row r="26">
          <cell r="B26" t="str">
            <v>Upside - resources</v>
          </cell>
          <cell r="C26">
            <v>408.47667730037415</v>
          </cell>
          <cell r="D26">
            <v>612.71501595056111</v>
          </cell>
        </row>
        <row r="28">
          <cell r="B28" t="str">
            <v>DCF</v>
          </cell>
          <cell r="F28" t="str">
            <v>FV/Adjusted R&amp;R</v>
          </cell>
          <cell r="G28" t="str">
            <v>FV/Adjusted R&amp;R</v>
          </cell>
          <cell r="H28" t="str">
            <v>FV/EBITDA '10E</v>
          </cell>
          <cell r="I28" t="str">
            <v>FV/EBITDA '10E</v>
          </cell>
        </row>
        <row r="29">
          <cell r="B29" t="str">
            <v>Base Case</v>
          </cell>
          <cell r="C29">
            <v>7661.4620841048099</v>
          </cell>
          <cell r="D29">
            <v>8910.9410860961907</v>
          </cell>
          <cell r="F29">
            <v>3.0492719321892756</v>
          </cell>
          <cell r="G29">
            <v>3.6221646428684964</v>
          </cell>
          <cell r="H29">
            <v>6.7575556915534349</v>
          </cell>
          <cell r="I29">
            <v>8.0271552824696641</v>
          </cell>
          <cell r="J29">
            <v>2181</v>
          </cell>
          <cell r="K29">
            <v>984.15201999999999</v>
          </cell>
        </row>
        <row r="30">
          <cell r="B30" t="str">
            <v>Base Case + Resource upside</v>
          </cell>
          <cell r="C30">
            <v>8069.9387614051839</v>
          </cell>
          <cell r="D30">
            <v>9523.6561020467525</v>
          </cell>
          <cell r="F30">
            <v>3.236560642551666</v>
          </cell>
          <cell r="G30">
            <v>3.9030977084120826</v>
          </cell>
          <cell r="H30">
            <v>7.1726101435072849</v>
          </cell>
          <cell r="I30">
            <v>8.649736960400439</v>
          </cell>
          <cell r="J30">
            <v>2181</v>
          </cell>
          <cell r="K30">
            <v>984.15201999999999</v>
          </cell>
        </row>
        <row r="31">
          <cell r="B31" t="str">
            <v>Sensitivity Case</v>
          </cell>
          <cell r="C31">
            <v>6653.9956923055097</v>
          </cell>
          <cell r="D31">
            <v>7807.37081158816</v>
          </cell>
          <cell r="F31">
            <v>2.5873432793697888</v>
          </cell>
          <cell r="G31">
            <v>3.1161718530894817</v>
          </cell>
          <cell r="H31">
            <v>6.134707471589584</v>
          </cell>
          <cell r="I31">
            <v>7.3885838428681838</v>
          </cell>
          <cell r="J31">
            <v>2181</v>
          </cell>
          <cell r="K31">
            <v>919.84755889971302</v>
          </cell>
        </row>
        <row r="32">
          <cell r="B32" t="str">
            <v>Sensitivity Case + Resource upside</v>
          </cell>
          <cell r="C32">
            <v>7062.4723696058836</v>
          </cell>
          <cell r="D32">
            <v>8420.0858275387218</v>
          </cell>
          <cell r="F32">
            <v>2.7746319897321796</v>
          </cell>
          <cell r="G32">
            <v>3.3971049186330684</v>
          </cell>
          <cell r="H32">
            <v>6.5787774409538322</v>
          </cell>
          <cell r="I32">
            <v>8.054688796914558</v>
          </cell>
          <cell r="J32">
            <v>2181</v>
          </cell>
          <cell r="K32">
            <v>919.84755889971302</v>
          </cell>
        </row>
        <row r="33">
          <cell r="B33" t="str">
            <v>Sensitivity Case II</v>
          </cell>
          <cell r="C33">
            <v>8230.5051381094308</v>
          </cell>
          <cell r="D33">
            <v>9658.3412775254801</v>
          </cell>
          <cell r="F33">
            <v>3.3101811729066624</v>
          </cell>
          <cell r="G33">
            <v>3.9648515715385053</v>
          </cell>
          <cell r="H33">
            <v>7.3357621499465404</v>
          </cell>
          <cell r="I33">
            <v>8.7865909958966295</v>
          </cell>
          <cell r="J33">
            <v>2181</v>
          </cell>
          <cell r="K33">
            <v>984.15201999999999</v>
          </cell>
        </row>
        <row r="34">
          <cell r="B34" t="str">
            <v>Sensitivity Case II + Resource upside</v>
          </cell>
          <cell r="C34">
            <v>8638.9818154098048</v>
          </cell>
          <cell r="D34">
            <v>10271.056293476042</v>
          </cell>
          <cell r="F34">
            <v>3.4974698832690532</v>
          </cell>
          <cell r="G34">
            <v>4.2457846370820915</v>
          </cell>
          <cell r="H34">
            <v>7.7508166019003903</v>
          </cell>
          <cell r="I34">
            <v>9.4091726738274044</v>
          </cell>
          <cell r="J34">
            <v>2181</v>
          </cell>
          <cell r="K34">
            <v>984.15201999999999</v>
          </cell>
        </row>
        <row r="35">
          <cell r="B35" t="str">
            <v>Transaction</v>
          </cell>
        </row>
        <row r="36">
          <cell r="B36" t="str">
            <v>MMX/Minas</v>
          </cell>
          <cell r="C36">
            <v>6680.8</v>
          </cell>
          <cell r="D36">
            <v>8926.7999999999993</v>
          </cell>
        </row>
        <row r="37">
          <cell r="B37" t="str">
            <v>Median Greenfield</v>
          </cell>
          <cell r="C37">
            <v>4569.8</v>
          </cell>
          <cell r="D37">
            <v>6815.8</v>
          </cell>
        </row>
        <row r="39">
          <cell r="C39">
            <v>14.16</v>
          </cell>
          <cell r="D39">
            <v>18.302</v>
          </cell>
          <cell r="E39">
            <v>20.823</v>
          </cell>
          <cell r="F39">
            <v>29.323</v>
          </cell>
          <cell r="G39">
            <v>40.491999999999997</v>
          </cell>
          <cell r="H39">
            <v>37.436059999999998</v>
          </cell>
          <cell r="I39">
            <v>39.436059999999998</v>
          </cell>
          <cell r="J39">
            <v>38.961059999999996</v>
          </cell>
          <cell r="K39">
            <v>36.50806</v>
          </cell>
          <cell r="L39">
            <v>35.666059999999995</v>
          </cell>
        </row>
        <row r="41">
          <cell r="C41" t="str">
            <v>Year ended December</v>
          </cell>
        </row>
        <row r="42">
          <cell r="C42">
            <v>2008</v>
          </cell>
          <cell r="D42">
            <v>2009</v>
          </cell>
          <cell r="E42">
            <v>2010</v>
          </cell>
          <cell r="F42">
            <v>2011</v>
          </cell>
          <cell r="G42">
            <v>2012</v>
          </cell>
          <cell r="H42">
            <v>2013</v>
          </cell>
          <cell r="I42">
            <v>2014</v>
          </cell>
          <cell r="J42">
            <v>2015</v>
          </cell>
          <cell r="K42">
            <v>2016</v>
          </cell>
          <cell r="L42">
            <v>2017</v>
          </cell>
          <cell r="M42">
            <v>2027</v>
          </cell>
          <cell r="N42">
            <v>2037</v>
          </cell>
          <cell r="O42">
            <v>2041</v>
          </cell>
        </row>
        <row r="43">
          <cell r="B43" t="str">
            <v>Net Revenues</v>
          </cell>
          <cell r="C43">
            <v>1005.525</v>
          </cell>
          <cell r="D43">
            <v>1545.9269999999999</v>
          </cell>
          <cell r="E43">
            <v>1806.7339999999999</v>
          </cell>
          <cell r="F43">
            <v>3283.4940000000001</v>
          </cell>
          <cell r="G43">
            <v>4683.7619999999997</v>
          </cell>
          <cell r="H43">
            <v>4605.0997424849811</v>
          </cell>
          <cell r="I43">
            <v>4238.6051992295152</v>
          </cell>
          <cell r="J43">
            <v>3702.1042618479933</v>
          </cell>
          <cell r="K43">
            <v>3060.378680380185</v>
          </cell>
          <cell r="L43">
            <v>2537.2609060979357</v>
          </cell>
          <cell r="M43">
            <v>2537.2806926035501</v>
          </cell>
          <cell r="N43">
            <v>2411.6761559279116</v>
          </cell>
          <cell r="O43">
            <v>2411.6761559279116</v>
          </cell>
        </row>
        <row r="44">
          <cell r="B44" t="str">
            <v>growth</v>
          </cell>
          <cell r="D44">
            <v>0.53743268441858727</v>
          </cell>
          <cell r="E44">
            <v>0.16870589620337828</v>
          </cell>
          <cell r="F44">
            <v>0.81736437129095951</v>
          </cell>
          <cell r="G44">
            <v>0.42645669521552332</v>
          </cell>
          <cell r="H44">
            <v>-1.6794674348316274E-2</v>
          </cell>
          <cell r="I44">
            <v>-7.9584496264938687E-2</v>
          </cell>
          <cell r="J44">
            <v>-0.12657487833003322</v>
          </cell>
          <cell r="K44">
            <v>-0.17334076408412002</v>
          </cell>
          <cell r="L44">
            <v>-0.17093236782621402</v>
          </cell>
          <cell r="M44">
            <v>7.7983724759977946E-6</v>
          </cell>
          <cell r="N44">
            <v>-4.9503603224424264E-2</v>
          </cell>
          <cell r="O44">
            <v>0</v>
          </cell>
        </row>
        <row r="45">
          <cell r="B45" t="str">
            <v>(-) Cash COGS</v>
          </cell>
          <cell r="C45">
            <v>525.37860000000012</v>
          </cell>
          <cell r="D45">
            <v>698.60804000000007</v>
          </cell>
          <cell r="E45">
            <v>809.39353000000006</v>
          </cell>
          <cell r="F45">
            <v>1453.6999599999999</v>
          </cell>
          <cell r="G45">
            <v>2099.6539899999998</v>
          </cell>
          <cell r="H45">
            <v>2262.5470892695848</v>
          </cell>
          <cell r="I45">
            <v>2207.9816896768334</v>
          </cell>
          <cell r="J45">
            <v>2072.9080612139751</v>
          </cell>
          <cell r="K45">
            <v>1886.0962927511164</v>
          </cell>
          <cell r="L45">
            <v>1739.7909542882583</v>
          </cell>
          <cell r="M45">
            <v>1739.8032323760017</v>
          </cell>
          <cell r="N45">
            <v>1653.4915061760018</v>
          </cell>
          <cell r="O45">
            <v>1653.4915061760018</v>
          </cell>
        </row>
        <row r="46">
          <cell r="B46" t="str">
            <v>(-) SG&amp;A</v>
          </cell>
          <cell r="C46">
            <v>8.7050999999999998</v>
          </cell>
          <cell r="D46">
            <v>11.311500000000001</v>
          </cell>
          <cell r="E46">
            <v>13.188450000000001</v>
          </cell>
          <cell r="F46">
            <v>15.413450000000001</v>
          </cell>
          <cell r="G46">
            <v>20.797750000000001</v>
          </cell>
          <cell r="H46">
            <v>21.273666179999999</v>
          </cell>
          <cell r="I46">
            <v>22.173468</v>
          </cell>
          <cell r="J46">
            <v>21.959718000000002</v>
          </cell>
          <cell r="K46">
            <v>20.855868000000001</v>
          </cell>
          <cell r="L46">
            <v>20.476967999999999</v>
          </cell>
          <cell r="M46">
            <v>20.477180670000003</v>
          </cell>
          <cell r="N46">
            <v>19.127153669999998</v>
          </cell>
          <cell r="O46">
            <v>19.127153669999998</v>
          </cell>
        </row>
        <row r="47">
          <cell r="B47" t="str">
            <v>EBITDA</v>
          </cell>
          <cell r="C47">
            <v>471.44129999999996</v>
          </cell>
          <cell r="D47">
            <v>836.00745999999992</v>
          </cell>
          <cell r="E47">
            <v>984.15201999999999</v>
          </cell>
          <cell r="F47">
            <v>1814.38059</v>
          </cell>
          <cell r="G47">
            <v>2563.3102600000002</v>
          </cell>
          <cell r="H47">
            <v>2321.2789870353959</v>
          </cell>
          <cell r="I47">
            <v>2008.4500415526818</v>
          </cell>
          <cell r="J47">
            <v>1607.2364826340181</v>
          </cell>
          <cell r="K47">
            <v>1153.4265196290687</v>
          </cell>
          <cell r="L47">
            <v>776.9929838096773</v>
          </cell>
          <cell r="M47">
            <v>777.00027955754808</v>
          </cell>
          <cell r="N47">
            <v>739.05749608190956</v>
          </cell>
          <cell r="O47">
            <v>739.05749608190956</v>
          </cell>
        </row>
        <row r="48">
          <cell r="B48" t="str">
            <v>margin</v>
          </cell>
          <cell r="C48">
            <v>0.46885089878421715</v>
          </cell>
          <cell r="D48">
            <v>0.54078068369334387</v>
          </cell>
          <cell r="E48">
            <v>0.54471328928331453</v>
          </cell>
          <cell r="F48">
            <v>0.55257618561203403</v>
          </cell>
          <cell r="G48">
            <v>0.54727594186041062</v>
          </cell>
          <cell r="H48">
            <v>0.50406703803179709</v>
          </cell>
          <cell r="I48">
            <v>0.47384692537955025</v>
          </cell>
          <cell r="J48">
            <v>0.43414133394280147</v>
          </cell>
          <cell r="K48">
            <v>0.37689013030432583</v>
          </cell>
          <cell r="L48">
            <v>0.30623298610808541</v>
          </cell>
          <cell r="M48">
            <v>0.30623347342790597</v>
          </cell>
          <cell r="N48">
            <v>0.30644972554266986</v>
          </cell>
          <cell r="O48">
            <v>0.30644972554266986</v>
          </cell>
        </row>
        <row r="49">
          <cell r="B49" t="str">
            <v>(-) Depreciation</v>
          </cell>
          <cell r="C49">
            <v>3.1595999999999997</v>
          </cell>
          <cell r="D49">
            <v>15.688266666666667</v>
          </cell>
          <cell r="E49">
            <v>21.481666666666666</v>
          </cell>
          <cell r="F49">
            <v>110.38826666666667</v>
          </cell>
          <cell r="G49">
            <v>153.29040000000001</v>
          </cell>
          <cell r="H49">
            <v>149.20053333333334</v>
          </cell>
          <cell r="I49">
            <v>150.32140000000001</v>
          </cell>
          <cell r="J49">
            <v>151.44226666666665</v>
          </cell>
          <cell r="K49">
            <v>152.56313333333333</v>
          </cell>
          <cell r="L49">
            <v>151.98193333333336</v>
          </cell>
          <cell r="M49">
            <v>16.518000000000001</v>
          </cell>
          <cell r="N49">
            <v>14.425000000000001</v>
          </cell>
          <cell r="O49">
            <v>14.425000000000001</v>
          </cell>
        </row>
        <row r="50">
          <cell r="B50" t="str">
            <v>(-) Goodwill Amortization</v>
          </cell>
          <cell r="C50">
            <v>0</v>
          </cell>
          <cell r="D50">
            <v>73.19</v>
          </cell>
          <cell r="E50">
            <v>73.19</v>
          </cell>
          <cell r="F50">
            <v>73.19</v>
          </cell>
          <cell r="G50">
            <v>73.19</v>
          </cell>
          <cell r="H50">
            <v>73.19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EBIT</v>
          </cell>
          <cell r="C51">
            <v>468.28169999999994</v>
          </cell>
          <cell r="D51">
            <v>747.12919333333321</v>
          </cell>
          <cell r="E51">
            <v>889.48035333333337</v>
          </cell>
          <cell r="F51">
            <v>1630.8023233333336</v>
          </cell>
          <cell r="G51">
            <v>2336.8298600000003</v>
          </cell>
          <cell r="H51">
            <v>2098.8884537020626</v>
          </cell>
          <cell r="I51">
            <v>1858.1286415526815</v>
          </cell>
          <cell r="J51">
            <v>1455.7942159673516</v>
          </cell>
          <cell r="K51">
            <v>1000.8633862957354</v>
          </cell>
          <cell r="L51">
            <v>625.01105047634394</v>
          </cell>
          <cell r="M51">
            <v>760.48227955754817</v>
          </cell>
          <cell r="N51">
            <v>724.63249608190949</v>
          </cell>
          <cell r="O51">
            <v>724.63249608190949</v>
          </cell>
        </row>
        <row r="52">
          <cell r="B52" t="str">
            <v>(-) Taxes</v>
          </cell>
          <cell r="C52">
            <v>140.48450999999997</v>
          </cell>
          <cell r="D52">
            <v>224.13875799999997</v>
          </cell>
          <cell r="E52">
            <v>266.84410600000001</v>
          </cell>
          <cell r="F52">
            <v>489.24069700000007</v>
          </cell>
          <cell r="G52">
            <v>701.04895800000008</v>
          </cell>
          <cell r="H52">
            <v>629.66653611061884</v>
          </cell>
          <cell r="I52">
            <v>557.43859246580439</v>
          </cell>
          <cell r="J52">
            <v>436.73826479020545</v>
          </cell>
          <cell r="K52">
            <v>300.25901588872057</v>
          </cell>
          <cell r="L52">
            <v>187.50331514290318</v>
          </cell>
          <cell r="M52">
            <v>228.14468386726443</v>
          </cell>
          <cell r="N52">
            <v>217.38974882457285</v>
          </cell>
          <cell r="O52">
            <v>217.38974882457285</v>
          </cell>
        </row>
        <row r="53">
          <cell r="B53" t="str">
            <v>Tax rate</v>
          </cell>
          <cell r="C53">
            <v>0.3</v>
          </cell>
          <cell r="D53">
            <v>0.3</v>
          </cell>
          <cell r="E53">
            <v>0.3</v>
          </cell>
          <cell r="F53">
            <v>0.3</v>
          </cell>
          <cell r="G53">
            <v>0.3</v>
          </cell>
          <cell r="H53">
            <v>0.3</v>
          </cell>
          <cell r="I53">
            <v>0.3</v>
          </cell>
          <cell r="J53">
            <v>0.3</v>
          </cell>
          <cell r="K53">
            <v>0.3</v>
          </cell>
          <cell r="L53">
            <v>0.3</v>
          </cell>
          <cell r="M53">
            <v>0.3</v>
          </cell>
          <cell r="N53">
            <v>0.3</v>
          </cell>
          <cell r="O53">
            <v>0.3</v>
          </cell>
        </row>
        <row r="54">
          <cell r="B54" t="str">
            <v>EBIAT</v>
          </cell>
          <cell r="C54">
            <v>327.79718999999994</v>
          </cell>
          <cell r="D54">
            <v>522.99043533333327</v>
          </cell>
          <cell r="E54">
            <v>622.63624733333336</v>
          </cell>
          <cell r="F54">
            <v>1141.5616263333336</v>
          </cell>
          <cell r="G54">
            <v>1635.7809020000002</v>
          </cell>
          <cell r="H54">
            <v>1469.221917591444</v>
          </cell>
          <cell r="I54">
            <v>1300.6900490868773</v>
          </cell>
          <cell r="J54">
            <v>1019.0559511771461</v>
          </cell>
          <cell r="K54">
            <v>700.60437040701481</v>
          </cell>
          <cell r="L54">
            <v>437.50773533344079</v>
          </cell>
          <cell r="M54">
            <v>532.33759569028371</v>
          </cell>
          <cell r="N54">
            <v>507.24274725733665</v>
          </cell>
          <cell r="O54">
            <v>507.24274725733665</v>
          </cell>
        </row>
        <row r="55">
          <cell r="B55" t="str">
            <v>(+) Depreciation</v>
          </cell>
          <cell r="C55">
            <v>3.1595999999999997</v>
          </cell>
          <cell r="D55">
            <v>15.688266666666667</v>
          </cell>
          <cell r="E55">
            <v>21.481666666666666</v>
          </cell>
          <cell r="F55">
            <v>110.38826666666667</v>
          </cell>
          <cell r="G55">
            <v>153.29040000000001</v>
          </cell>
          <cell r="H55">
            <v>149.20053333333334</v>
          </cell>
          <cell r="I55">
            <v>150.32140000000001</v>
          </cell>
          <cell r="J55">
            <v>151.44226666666665</v>
          </cell>
          <cell r="K55">
            <v>152.56313333333333</v>
          </cell>
          <cell r="L55">
            <v>151.98193333333336</v>
          </cell>
          <cell r="M55">
            <v>16.518000000000001</v>
          </cell>
          <cell r="N55">
            <v>14.425000000000001</v>
          </cell>
          <cell r="O55">
            <v>14.425000000000001</v>
          </cell>
        </row>
        <row r="56">
          <cell r="B56" t="str">
            <v>(+) Goodwill Amortization</v>
          </cell>
          <cell r="C56">
            <v>0</v>
          </cell>
          <cell r="D56">
            <v>73.19</v>
          </cell>
          <cell r="E56">
            <v>73.19</v>
          </cell>
          <cell r="F56">
            <v>73.19</v>
          </cell>
          <cell r="G56">
            <v>73.19</v>
          </cell>
          <cell r="H56">
            <v>73.19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(-) Capex</v>
          </cell>
          <cell r="C57">
            <v>216.09899999999999</v>
          </cell>
          <cell r="D57">
            <v>726.697</v>
          </cell>
          <cell r="E57">
            <v>787.66600000000005</v>
          </cell>
          <cell r="F57">
            <v>358.69799999999998</v>
          </cell>
          <cell r="G57">
            <v>183.363</v>
          </cell>
          <cell r="H57">
            <v>16.812999999999999</v>
          </cell>
          <cell r="I57">
            <v>16.812999999999999</v>
          </cell>
          <cell r="J57">
            <v>16.812999999999999</v>
          </cell>
          <cell r="K57">
            <v>16.812999999999999</v>
          </cell>
          <cell r="L57">
            <v>16.518000000000001</v>
          </cell>
          <cell r="M57">
            <v>16.518000000000001</v>
          </cell>
          <cell r="N57">
            <v>14.425000000000001</v>
          </cell>
          <cell r="O57">
            <v>14.425000000000001</v>
          </cell>
        </row>
        <row r="58">
          <cell r="B58" t="str">
            <v>(+) Change in NWI</v>
          </cell>
          <cell r="C58">
            <v>0</v>
          </cell>
          <cell r="D58">
            <v>-48.858263013698654</v>
          </cell>
          <cell r="E58">
            <v>-23.579810958904105</v>
          </cell>
          <cell r="F58">
            <v>-112.99200000000002</v>
          </cell>
          <cell r="G58">
            <v>-76.409435616438344</v>
          </cell>
          <cell r="H58">
            <v>-24.968763164105095</v>
          </cell>
          <cell r="I58">
            <v>29.193443491880601</v>
          </cell>
          <cell r="J58">
            <v>44.563884604647249</v>
          </cell>
          <cell r="K58">
            <v>65.475745576832068</v>
          </cell>
          <cell r="L58">
            <v>39.047238345368307</v>
          </cell>
          <cell r="M58">
            <v>0</v>
          </cell>
          <cell r="N58">
            <v>0</v>
          </cell>
          <cell r="O58">
            <v>282.3431333333333</v>
          </cell>
        </row>
        <row r="59">
          <cell r="B59" t="str">
            <v>Free Cash Flow</v>
          </cell>
          <cell r="C59">
            <v>114.85778999999992</v>
          </cell>
          <cell r="D59">
            <v>-163.68656101369874</v>
          </cell>
          <cell r="E59">
            <v>-93.937896958904105</v>
          </cell>
          <cell r="F59">
            <v>853.4498930000002</v>
          </cell>
          <cell r="G59">
            <v>1602.4888663835618</v>
          </cell>
          <cell r="H59">
            <v>1649.8306877606724</v>
          </cell>
          <cell r="I59">
            <v>1463.3918925787575</v>
          </cell>
          <cell r="J59">
            <v>1198.24910244846</v>
          </cell>
          <cell r="K59">
            <v>901.83024931718023</v>
          </cell>
          <cell r="L59">
            <v>612.01890701214245</v>
          </cell>
          <cell r="M59">
            <v>532.33759569028371</v>
          </cell>
          <cell r="N59">
            <v>507.24274725733665</v>
          </cell>
          <cell r="O59">
            <v>789.58588059066994</v>
          </cell>
        </row>
        <row r="64">
          <cell r="C64" t="str">
            <v>Firm value (US$ million)</v>
          </cell>
          <cell r="J64">
            <v>28.6</v>
          </cell>
        </row>
        <row r="65">
          <cell r="H65" t="str">
            <v>FV/EBITDA '09E</v>
          </cell>
          <cell r="I65" t="str">
            <v>FV/EBITDA '10E</v>
          </cell>
          <cell r="J65" t="str">
            <v>FV/SS Production</v>
          </cell>
          <cell r="K65" t="str">
            <v>FV/R&amp;R</v>
          </cell>
        </row>
        <row r="66">
          <cell r="C66">
            <v>8.2991835732388011E-2</v>
          </cell>
          <cell r="D66">
            <v>7899.9410860961934</v>
          </cell>
          <cell r="G66">
            <v>8.2991835732388011E-2</v>
          </cell>
          <cell r="H66">
            <v>9.449605971334508</v>
          </cell>
          <cell r="I66">
            <v>8.0271552824696677</v>
          </cell>
          <cell r="J66">
            <v>276.22171629706969</v>
          </cell>
          <cell r="K66">
            <v>3.6214783795490328</v>
          </cell>
        </row>
        <row r="67">
          <cell r="C67">
            <v>9.2991835732388006E-2</v>
          </cell>
          <cell r="D67">
            <v>7231.7550429527955</v>
          </cell>
          <cell r="G67">
            <v>9.2991835732388006E-2</v>
          </cell>
          <cell r="H67">
            <v>8.6503475016273139</v>
          </cell>
          <cell r="I67">
            <v>7.3482093172483616</v>
          </cell>
          <cell r="J67">
            <v>252.85856793541242</v>
          </cell>
          <cell r="K67">
            <v>3.3151696004849596</v>
          </cell>
        </row>
        <row r="68">
          <cell r="C68">
            <v>0.102991835732388</v>
          </cell>
          <cell r="D68">
            <v>6650.4620841048145</v>
          </cell>
          <cell r="G68">
            <v>0.102991835732388</v>
          </cell>
          <cell r="H68">
            <v>7.9550272004807407</v>
          </cell>
          <cell r="I68">
            <v>6.7575556915534394</v>
          </cell>
          <cell r="J68">
            <v>232.53363930436413</v>
          </cell>
          <cell r="K68">
            <v>3.0486942103890677</v>
          </cell>
        </row>
        <row r="71">
          <cell r="B71" t="str">
            <v xml:space="preserve">Cost of equity </v>
          </cell>
        </row>
        <row r="72">
          <cell r="B72" t="str">
            <v>10-year U.S. bond1</v>
          </cell>
          <cell r="C72" t="str">
            <v>=</v>
          </cell>
          <cell r="D72">
            <v>3.8300000000000001E-2</v>
          </cell>
        </row>
        <row r="73">
          <cell r="B73" t="str">
            <v>Market premium2</v>
          </cell>
          <cell r="C73" t="str">
            <v>=</v>
          </cell>
          <cell r="D73">
            <v>0.05</v>
          </cell>
        </row>
        <row r="74">
          <cell r="B74" t="str">
            <v>Country risk2</v>
          </cell>
          <cell r="C74" t="str">
            <v>=</v>
          </cell>
          <cell r="D74">
            <v>2.0729000000000001E-2</v>
          </cell>
        </row>
        <row r="75">
          <cell r="B75" t="str">
            <v xml:space="preserve">Levered beta </v>
          </cell>
          <cell r="C75" t="str">
            <v>=</v>
          </cell>
          <cell r="D75">
            <v>1.6867223556295969</v>
          </cell>
        </row>
        <row r="76">
          <cell r="B76" t="str">
            <v>Cost of equity</v>
          </cell>
          <cell r="C76" t="str">
            <v>=</v>
          </cell>
          <cell r="D76">
            <v>0.14336511778147987</v>
          </cell>
        </row>
        <row r="78">
          <cell r="B78" t="str">
            <v xml:space="preserve">Cost of debt </v>
          </cell>
        </row>
        <row r="80">
          <cell r="B80" t="str">
            <v>10-year U.S. bond1</v>
          </cell>
          <cell r="C80" t="str">
            <v>=</v>
          </cell>
          <cell r="D80">
            <v>3.8300000000000001E-2</v>
          </cell>
        </row>
        <row r="81">
          <cell r="B81" t="str">
            <v>Pre-tax cost of debt</v>
          </cell>
          <cell r="C81" t="str">
            <v>=</v>
          </cell>
          <cell r="D81">
            <v>6.9028999999999993E-2</v>
          </cell>
        </row>
        <row r="82">
          <cell r="B82" t="str">
            <v>Tax rate</v>
          </cell>
          <cell r="C82" t="str">
            <v>=</v>
          </cell>
          <cell r="D82">
            <v>0.3</v>
          </cell>
        </row>
        <row r="83">
          <cell r="B83" t="str">
            <v>Post-tax cost of debt</v>
          </cell>
          <cell r="C83" t="str">
            <v>=</v>
          </cell>
          <cell r="D83">
            <v>4.832029999999999E-2</v>
          </cell>
        </row>
        <row r="87">
          <cell r="C87" t="str">
            <v>Revenues</v>
          </cell>
        </row>
        <row r="88">
          <cell r="B88">
            <v>2008</v>
          </cell>
          <cell r="C88">
            <v>1005.525</v>
          </cell>
        </row>
        <row r="89">
          <cell r="B89">
            <v>2009</v>
          </cell>
          <cell r="C89">
            <v>1545.9269999999999</v>
          </cell>
        </row>
        <row r="90">
          <cell r="B90">
            <v>2010</v>
          </cell>
          <cell r="C90">
            <v>1806.7339999999999</v>
          </cell>
        </row>
        <row r="91">
          <cell r="B91">
            <v>2011</v>
          </cell>
          <cell r="C91">
            <v>3283.4940000000001</v>
          </cell>
        </row>
        <row r="92">
          <cell r="B92">
            <v>2012</v>
          </cell>
          <cell r="C92">
            <v>4683.7619999999997</v>
          </cell>
        </row>
        <row r="93">
          <cell r="B93">
            <v>2013</v>
          </cell>
          <cell r="C93">
            <v>4605.0997424849811</v>
          </cell>
        </row>
        <row r="94">
          <cell r="B94">
            <v>2014</v>
          </cell>
          <cell r="C94">
            <v>4238.6051992295152</v>
          </cell>
        </row>
        <row r="95">
          <cell r="B95">
            <v>2015</v>
          </cell>
          <cell r="C95">
            <v>3702.1042618479933</v>
          </cell>
        </row>
        <row r="96">
          <cell r="B96">
            <v>2016</v>
          </cell>
          <cell r="C96">
            <v>3060.378680380185</v>
          </cell>
        </row>
        <row r="97">
          <cell r="B97">
            <v>2017</v>
          </cell>
          <cell r="C97">
            <v>2537.2609060979357</v>
          </cell>
        </row>
        <row r="98">
          <cell r="B98">
            <v>2027</v>
          </cell>
          <cell r="C98">
            <v>2537.2806926035501</v>
          </cell>
        </row>
        <row r="99">
          <cell r="B99">
            <v>2037</v>
          </cell>
          <cell r="C99">
            <v>2411.6761559279116</v>
          </cell>
        </row>
        <row r="100">
          <cell r="B100">
            <v>2041</v>
          </cell>
          <cell r="C100">
            <v>2411.6761559279116</v>
          </cell>
        </row>
        <row r="103">
          <cell r="C103" t="str">
            <v>EBITDA Margin</v>
          </cell>
          <cell r="D103" t="str">
            <v>Line 2</v>
          </cell>
          <cell r="E103" t="str">
            <v>Line 3</v>
          </cell>
          <cell r="F103" t="str">
            <v>EBITDA</v>
          </cell>
        </row>
        <row r="104">
          <cell r="B104">
            <v>2008</v>
          </cell>
          <cell r="C104">
            <v>0.46885089878421715</v>
          </cell>
          <cell r="F104">
            <v>471.44129999999996</v>
          </cell>
        </row>
        <row r="105">
          <cell r="B105">
            <v>2009</v>
          </cell>
          <cell r="C105">
            <v>0.54078068369334387</v>
          </cell>
          <cell r="F105">
            <v>836.00745999999992</v>
          </cell>
        </row>
        <row r="106">
          <cell r="B106">
            <v>2010</v>
          </cell>
          <cell r="C106">
            <v>0.54471328928331453</v>
          </cell>
          <cell r="F106">
            <v>984.15201999999999</v>
          </cell>
        </row>
        <row r="107">
          <cell r="B107">
            <v>2011</v>
          </cell>
          <cell r="C107">
            <v>0.55257618561203403</v>
          </cell>
          <cell r="F107">
            <v>1814.38059</v>
          </cell>
        </row>
        <row r="108">
          <cell r="B108">
            <v>2012</v>
          </cell>
          <cell r="C108">
            <v>0.54727594186041062</v>
          </cell>
          <cell r="F108">
            <v>2563.3102600000002</v>
          </cell>
        </row>
        <row r="109">
          <cell r="B109">
            <v>2013</v>
          </cell>
          <cell r="C109">
            <v>0.50406703803179709</v>
          </cell>
          <cell r="F109">
            <v>2321.2789870353959</v>
          </cell>
        </row>
        <row r="110">
          <cell r="B110">
            <v>2014</v>
          </cell>
          <cell r="C110">
            <v>0.47384692537955025</v>
          </cell>
          <cell r="F110">
            <v>2008.4500415526818</v>
          </cell>
        </row>
        <row r="111">
          <cell r="B111">
            <v>2015</v>
          </cell>
          <cell r="C111">
            <v>0.43414133394280147</v>
          </cell>
          <cell r="F111">
            <v>1607.2364826340181</v>
          </cell>
        </row>
        <row r="112">
          <cell r="B112">
            <v>2016</v>
          </cell>
          <cell r="C112">
            <v>0.37689013030432583</v>
          </cell>
          <cell r="F112">
            <v>1153.4265196290687</v>
          </cell>
        </row>
        <row r="113">
          <cell r="B113">
            <v>2017</v>
          </cell>
          <cell r="C113">
            <v>0.30623298610808541</v>
          </cell>
          <cell r="F113">
            <v>776.9929838096773</v>
          </cell>
        </row>
        <row r="114">
          <cell r="B114">
            <v>2027</v>
          </cell>
          <cell r="C114">
            <v>0.30623347342790597</v>
          </cell>
          <cell r="F114">
            <v>777.00027955754808</v>
          </cell>
        </row>
        <row r="115">
          <cell r="B115">
            <v>2037</v>
          </cell>
          <cell r="C115">
            <v>0.30644972554266986</v>
          </cell>
          <cell r="F115">
            <v>739.05749608190956</v>
          </cell>
        </row>
        <row r="116">
          <cell r="B116">
            <v>2041</v>
          </cell>
          <cell r="C116">
            <v>0.30644972554266986</v>
          </cell>
          <cell r="F116">
            <v>739.05749608190956</v>
          </cell>
        </row>
        <row r="119">
          <cell r="C119" t="str">
            <v>EBITDA per tonne</v>
          </cell>
          <cell r="F119" t="str">
            <v>Capex</v>
          </cell>
        </row>
        <row r="120">
          <cell r="B120">
            <v>2008</v>
          </cell>
          <cell r="C120">
            <v>33.293877118644062</v>
          </cell>
          <cell r="E120">
            <v>2008</v>
          </cell>
          <cell r="F120">
            <v>216.09899999999999</v>
          </cell>
        </row>
        <row r="121">
          <cell r="B121">
            <v>2009</v>
          </cell>
          <cell r="C121">
            <v>45.67847557643973</v>
          </cell>
          <cell r="E121">
            <v>2009</v>
          </cell>
          <cell r="F121">
            <v>726.697</v>
          </cell>
        </row>
        <row r="122">
          <cell r="B122">
            <v>2010</v>
          </cell>
          <cell r="C122">
            <v>47.262739278682226</v>
          </cell>
          <cell r="E122">
            <v>2010</v>
          </cell>
          <cell r="F122">
            <v>787.66600000000005</v>
          </cell>
        </row>
        <row r="123">
          <cell r="B123">
            <v>2011</v>
          </cell>
          <cell r="C123">
            <v>61.875680864850118</v>
          </cell>
          <cell r="E123">
            <v>2011</v>
          </cell>
          <cell r="F123">
            <v>358.69799999999998</v>
          </cell>
        </row>
        <row r="124">
          <cell r="B124">
            <v>2012</v>
          </cell>
          <cell r="C124">
            <v>63.304115874740695</v>
          </cell>
          <cell r="E124">
            <v>2012</v>
          </cell>
          <cell r="F124">
            <v>183.363</v>
          </cell>
        </row>
        <row r="125">
          <cell r="B125">
            <v>2013</v>
          </cell>
          <cell r="C125">
            <v>62.006498200809489</v>
          </cell>
          <cell r="E125">
            <v>2013</v>
          </cell>
          <cell r="F125">
            <v>16.812999999999999</v>
          </cell>
        </row>
        <row r="126">
          <cell r="B126">
            <v>2014</v>
          </cell>
          <cell r="C126">
            <v>50.929277457045202</v>
          </cell>
          <cell r="E126">
            <v>2014</v>
          </cell>
          <cell r="F126">
            <v>16.812999999999999</v>
          </cell>
        </row>
        <row r="127">
          <cell r="B127">
            <v>2015</v>
          </cell>
          <cell r="C127">
            <v>41.252380777987518</v>
          </cell>
          <cell r="E127">
            <v>2015</v>
          </cell>
          <cell r="F127">
            <v>16.812999999999999</v>
          </cell>
        </row>
        <row r="128">
          <cell r="B128">
            <v>2016</v>
          </cell>
          <cell r="C128">
            <v>31.593749972720236</v>
          </cell>
          <cell r="E128">
            <v>2016</v>
          </cell>
          <cell r="F128">
            <v>16.812999999999999</v>
          </cell>
        </row>
        <row r="129">
          <cell r="B129">
            <v>2017</v>
          </cell>
          <cell r="C129">
            <v>21.785220565705252</v>
          </cell>
          <cell r="E129">
            <v>2017</v>
          </cell>
          <cell r="F129">
            <v>16.518000000000001</v>
          </cell>
        </row>
        <row r="130">
          <cell r="B130">
            <v>2027</v>
          </cell>
          <cell r="C130">
            <v>21.785425122863252</v>
          </cell>
          <cell r="E130">
            <v>2027</v>
          </cell>
          <cell r="F130">
            <v>16.518000000000001</v>
          </cell>
        </row>
        <row r="131">
          <cell r="B131">
            <v>2037</v>
          </cell>
          <cell r="C131">
            <v>22.624670791707263</v>
          </cell>
          <cell r="E131">
            <v>2037</v>
          </cell>
          <cell r="F131">
            <v>14.425000000000001</v>
          </cell>
        </row>
        <row r="132">
          <cell r="B132">
            <v>2041</v>
          </cell>
          <cell r="C132">
            <v>22.624670791707263</v>
          </cell>
          <cell r="E132">
            <v>2041</v>
          </cell>
          <cell r="F132">
            <v>14.425000000000001</v>
          </cell>
        </row>
        <row r="135">
          <cell r="C135" t="str">
            <v>Lump</v>
          </cell>
          <cell r="D135" t="str">
            <v>Sinter-Feed - Standard</v>
          </cell>
          <cell r="E135" t="str">
            <v>Sinter-Feed - High Silica</v>
          </cell>
          <cell r="F135" t="str">
            <v>Pellet-Feed - BF</v>
          </cell>
          <cell r="G135" t="str">
            <v>Pellet-Feed - DR</v>
          </cell>
          <cell r="H135" t="str">
            <v>Pellet - BF</v>
          </cell>
          <cell r="I135" t="str">
            <v>Pellet - DR</v>
          </cell>
          <cell r="K135" t="str">
            <v>Total</v>
          </cell>
        </row>
        <row r="136">
          <cell r="B136">
            <v>2008</v>
          </cell>
          <cell r="C136">
            <v>0.99</v>
          </cell>
          <cell r="D136">
            <v>2.48</v>
          </cell>
          <cell r="E136">
            <v>2.12</v>
          </cell>
          <cell r="F136">
            <v>7.67</v>
          </cell>
          <cell r="G136">
            <v>0.9</v>
          </cell>
          <cell r="H136">
            <v>0</v>
          </cell>
          <cell r="I136">
            <v>0</v>
          </cell>
          <cell r="K136">
            <v>14.16</v>
          </cell>
        </row>
        <row r="137">
          <cell r="B137">
            <v>2009</v>
          </cell>
          <cell r="C137">
            <v>0.93</v>
          </cell>
          <cell r="D137">
            <v>2.6920000000000002</v>
          </cell>
          <cell r="E137">
            <v>2.1480000000000001</v>
          </cell>
          <cell r="F137">
            <v>11.481999999999999</v>
          </cell>
          <cell r="G137">
            <v>2.7</v>
          </cell>
          <cell r="H137">
            <v>0</v>
          </cell>
          <cell r="I137">
            <v>0</v>
          </cell>
          <cell r="K137">
            <v>19.951999999999998</v>
          </cell>
        </row>
        <row r="138">
          <cell r="B138">
            <v>2010</v>
          </cell>
          <cell r="C138">
            <v>0.93</v>
          </cell>
          <cell r="D138">
            <v>2.6920000000000002</v>
          </cell>
          <cell r="E138">
            <v>2.1480000000000001</v>
          </cell>
          <cell r="F138">
            <v>15.653</v>
          </cell>
          <cell r="G138">
            <v>2.7</v>
          </cell>
          <cell r="H138">
            <v>0</v>
          </cell>
          <cell r="I138">
            <v>0</v>
          </cell>
          <cell r="K138">
            <v>24.123000000000001</v>
          </cell>
        </row>
        <row r="139">
          <cell r="B139">
            <v>2011</v>
          </cell>
          <cell r="C139">
            <v>0.93</v>
          </cell>
          <cell r="D139">
            <v>2.6920000000000002</v>
          </cell>
          <cell r="E139">
            <v>2.1480000000000001</v>
          </cell>
          <cell r="F139">
            <v>19.152999999999999</v>
          </cell>
          <cell r="G139">
            <v>2.7</v>
          </cell>
          <cell r="H139">
            <v>5</v>
          </cell>
          <cell r="I139">
            <v>0</v>
          </cell>
          <cell r="K139">
            <v>32.622999999999998</v>
          </cell>
        </row>
        <row r="140">
          <cell r="B140">
            <v>2012</v>
          </cell>
          <cell r="C140">
            <v>0.93</v>
          </cell>
          <cell r="D140">
            <v>2.6920000000000002</v>
          </cell>
          <cell r="E140">
            <v>2.1480000000000001</v>
          </cell>
          <cell r="F140">
            <v>30.106999999999999</v>
          </cell>
          <cell r="G140">
            <v>2.7</v>
          </cell>
          <cell r="H140">
            <v>8.5</v>
          </cell>
          <cell r="I140">
            <v>0</v>
          </cell>
          <cell r="K140">
            <v>47.077000000000005</v>
          </cell>
        </row>
        <row r="141">
          <cell r="B141">
            <v>2013</v>
          </cell>
          <cell r="C141">
            <v>0</v>
          </cell>
          <cell r="D141">
            <v>3.1850000000000001</v>
          </cell>
          <cell r="E141">
            <v>2.585</v>
          </cell>
          <cell r="F141">
            <v>30.153480399999999</v>
          </cell>
          <cell r="G141">
            <v>2.7</v>
          </cell>
          <cell r="H141">
            <v>12</v>
          </cell>
          <cell r="I141">
            <v>0</v>
          </cell>
          <cell r="K141">
            <v>50.623480400000005</v>
          </cell>
        </row>
        <row r="142">
          <cell r="B142">
            <v>2014</v>
          </cell>
          <cell r="C142">
            <v>0</v>
          </cell>
          <cell r="D142">
            <v>3.1850000000000001</v>
          </cell>
          <cell r="E142">
            <v>2.585</v>
          </cell>
          <cell r="F142">
            <v>32.153040000000004</v>
          </cell>
          <cell r="G142">
            <v>2.7</v>
          </cell>
          <cell r="H142">
            <v>12</v>
          </cell>
          <cell r="I142">
            <v>0</v>
          </cell>
          <cell r="K142">
            <v>52.623040000000003</v>
          </cell>
        </row>
        <row r="143">
          <cell r="B143">
            <v>2015</v>
          </cell>
          <cell r="C143">
            <v>0</v>
          </cell>
          <cell r="D143">
            <v>3.1850000000000001</v>
          </cell>
          <cell r="E143">
            <v>2.585</v>
          </cell>
          <cell r="F143">
            <v>31.678039999999999</v>
          </cell>
          <cell r="G143">
            <v>2.7</v>
          </cell>
          <cell r="H143">
            <v>12</v>
          </cell>
          <cell r="I143">
            <v>0</v>
          </cell>
          <cell r="K143">
            <v>52.148040000000002</v>
          </cell>
        </row>
        <row r="144">
          <cell r="B144">
            <v>2016</v>
          </cell>
          <cell r="C144">
            <v>0</v>
          </cell>
          <cell r="D144">
            <v>2.992</v>
          </cell>
          <cell r="E144">
            <v>2.585</v>
          </cell>
          <cell r="F144">
            <v>31.35304</v>
          </cell>
          <cell r="G144">
            <v>0.76500000000000001</v>
          </cell>
          <cell r="H144">
            <v>12</v>
          </cell>
          <cell r="I144">
            <v>0</v>
          </cell>
          <cell r="K144">
            <v>49.695039999999999</v>
          </cell>
        </row>
        <row r="145">
          <cell r="B145">
            <v>2017</v>
          </cell>
          <cell r="C145">
            <v>0</v>
          </cell>
          <cell r="D145">
            <v>2.915</v>
          </cell>
          <cell r="E145">
            <v>2.585</v>
          </cell>
          <cell r="F145">
            <v>31.35304</v>
          </cell>
          <cell r="G145">
            <v>0</v>
          </cell>
          <cell r="H145">
            <v>12</v>
          </cell>
          <cell r="I145">
            <v>0</v>
          </cell>
          <cell r="K145">
            <v>48.85304</v>
          </cell>
        </row>
        <row r="146">
          <cell r="B146">
            <v>2027</v>
          </cell>
          <cell r="C146">
            <v>0</v>
          </cell>
          <cell r="D146">
            <v>2.915</v>
          </cell>
          <cell r="E146">
            <v>2.585</v>
          </cell>
          <cell r="F146">
            <v>31.353512600000002</v>
          </cell>
          <cell r="G146">
            <v>0</v>
          </cell>
          <cell r="H146">
            <v>12</v>
          </cell>
          <cell r="I146">
            <v>0</v>
          </cell>
          <cell r="K146">
            <v>48.853512600000002</v>
          </cell>
        </row>
        <row r="147">
          <cell r="B147">
            <v>2037</v>
          </cell>
          <cell r="C147">
            <v>0</v>
          </cell>
          <cell r="D147">
            <v>2.915</v>
          </cell>
          <cell r="E147">
            <v>2.585</v>
          </cell>
          <cell r="F147">
            <v>28.353452600000001</v>
          </cell>
          <cell r="G147">
            <v>0</v>
          </cell>
          <cell r="H147">
            <v>12</v>
          </cell>
          <cell r="I147">
            <v>0</v>
          </cell>
          <cell r="K147">
            <v>45.853452599999997</v>
          </cell>
        </row>
        <row r="148">
          <cell r="B148">
            <v>2041</v>
          </cell>
          <cell r="C148">
            <v>0</v>
          </cell>
          <cell r="D148">
            <v>2.915</v>
          </cell>
          <cell r="E148">
            <v>2.585</v>
          </cell>
          <cell r="F148">
            <v>28.353452600000001</v>
          </cell>
          <cell r="G148">
            <v>0</v>
          </cell>
          <cell r="H148">
            <v>12</v>
          </cell>
          <cell r="I148">
            <v>0</v>
          </cell>
          <cell r="K148">
            <v>45.853452599999997</v>
          </cell>
        </row>
        <row r="152">
          <cell r="B152" t="str">
            <v>Sum of the parts</v>
          </cell>
        </row>
        <row r="153">
          <cell r="C153" t="str">
            <v>Stack 1</v>
          </cell>
          <cell r="D153" t="str">
            <v>Invisible</v>
          </cell>
          <cell r="E153" t="str">
            <v>Stack 2</v>
          </cell>
          <cell r="F153" t="str">
            <v>Stack 3</v>
          </cell>
          <cell r="G153" t="str">
            <v>Stack 4</v>
          </cell>
          <cell r="H153" t="str">
            <v>Stack 5</v>
          </cell>
          <cell r="I153" t="str">
            <v>Stack 6</v>
          </cell>
        </row>
        <row r="154">
          <cell r="B154" t="str">
            <v>Base Case median - original valuation</v>
          </cell>
          <cell r="C154">
            <v>6194</v>
          </cell>
        </row>
        <row r="155">
          <cell r="B155" t="str">
            <v>Change in NWI</v>
          </cell>
          <cell r="D155">
            <v>6194</v>
          </cell>
          <cell r="E155">
            <v>157.542</v>
          </cell>
        </row>
        <row r="156">
          <cell r="B156" t="str">
            <v>Change in depreciation schedule</v>
          </cell>
          <cell r="D156">
            <v>6326.7800000000007</v>
          </cell>
          <cell r="F156">
            <v>12.381</v>
          </cell>
        </row>
        <row r="157">
          <cell r="B157" t="str">
            <v>Cash cogs adjustment - Casa de Pedra</v>
          </cell>
          <cell r="D157">
            <v>6339.161000000001</v>
          </cell>
          <cell r="G157">
            <v>892.29399999999998</v>
          </cell>
        </row>
        <row r="158">
          <cell r="B158" t="str">
            <v>New Base Case median</v>
          </cell>
          <cell r="I158">
            <v>7231.4550000000008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BP"/>
      <sheetName val="FC"/>
      <sheetName val="DRE"/>
      <sheetName val="DCF"/>
      <sheetName val="EV"/>
      <sheetName val="Sensibilidades"/>
      <sheetName val="Índices"/>
      <sheetName val="Receita Consolidada"/>
      <sheetName val="CPV Consolidado"/>
      <sheetName val="Receita e CPV (PVC)"/>
      <sheetName val="Receita e CPV (MVC)"/>
      <sheetName val="Receita e CPV (EDC)"/>
      <sheetName val="Receita e CPV (ECU)"/>
      <sheetName val="Comparação CL"/>
      <sheetName val="Gráficos CL"/>
      <sheetName val="Impostos"/>
      <sheetName val="Sheet1"/>
      <sheetName val="Imobilizado"/>
      <sheetName val="Diferido"/>
      <sheetName val="Impostos Diferidos"/>
      <sheetName val="JCP"/>
      <sheetName val="Aplicações"/>
      <sheetName val="Dívida"/>
      <sheetName val="Graficos"/>
      <sheetName val="160702"/>
      <sheetName val="200702"/>
      <sheetName val="Check - CLS"/>
      <sheetName val="Grand Canyon"/>
      <sheetName val="Sheet2"/>
      <sheetName val="Custo de Dívida"/>
      <sheetName val="MODELO TRIKEM - FINAL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F16"/>
      <sheetName val="F17"/>
      <sheetName val="F18"/>
      <sheetName val="F19"/>
      <sheetName val="F20"/>
      <sheetName val="Comparativo de Mercado"/>
      <sheetName val="Capa Simulador"/>
      <sheetName val="FLUXO + DRE  Original 20 anos"/>
      <sheetName val="Fatores 20 anos"/>
      <sheetName val="Prorrogação Fluxo 28 anos"/>
      <sheetName val="Prorrogação DRE 28 a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4">
          <cell r="F54" t="str">
            <v>ESTUDO DO REEQUILÍBRIO ECONÔMICO-FINANCEIRO</v>
          </cell>
        </row>
        <row r="55">
          <cell r="F55" t="str">
            <v>DA CONCESSIONÁRIA INTERVIAS</v>
          </cell>
        </row>
        <row r="56">
          <cell r="F56" t="str">
            <v>Versão: A-001 - outubro/2006</v>
          </cell>
        </row>
        <row r="57">
          <cell r="F57" t="str">
            <v>Valores a Preço de: julho/1997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7</v>
          </cell>
          <cell r="I66" t="str">
            <v>TIR (b)</v>
          </cell>
        </row>
        <row r="67">
          <cell r="B67" t="str">
            <v>FATOR 1</v>
          </cell>
          <cell r="C67" t="str">
            <v>Deflator Tarifário a partir do 10º ano</v>
          </cell>
          <cell r="G67">
            <v>-3586.4894142980652</v>
          </cell>
          <cell r="H67">
            <v>-12839.129308169791</v>
          </cell>
          <cell r="I67">
            <v>0.19301909253707164</v>
          </cell>
        </row>
        <row r="68">
          <cell r="B68" t="str">
            <v>FATOR 2</v>
          </cell>
          <cell r="C68" t="str">
            <v>Ganho de Receita - Cobrança Bidirecional 9 (nove) Praças de Pedágio</v>
          </cell>
          <cell r="G68">
            <v>26128.061749127428</v>
          </cell>
          <cell r="H68">
            <v>93534.79813199096</v>
          </cell>
          <cell r="I68">
            <v>0.24956721829312908</v>
          </cell>
        </row>
        <row r="69">
          <cell r="B69" t="str">
            <v>FATOR 3</v>
          </cell>
          <cell r="C69" t="str">
            <v>Ônus Variável - s/ Rec. Acess. De 3% para 28%</v>
          </cell>
          <cell r="G69">
            <v>-51.333554940198496</v>
          </cell>
          <cell r="H69">
            <v>-183.76693016232952</v>
          </cell>
          <cell r="I69">
            <v>0.1997478818413588</v>
          </cell>
        </row>
        <row r="70">
          <cell r="B70" t="str">
            <v>FATOR 4</v>
          </cell>
          <cell r="C70" t="str">
            <v>Custos Operacionais Provocado pela Cobrança Bidirecional</v>
          </cell>
          <cell r="G70">
            <v>-13941.901419703257</v>
          </cell>
          <cell r="H70">
            <v>-49910.052547683234</v>
          </cell>
          <cell r="I70">
            <v>0.17515108975609892</v>
          </cell>
        </row>
        <row r="71">
          <cell r="B71" t="str">
            <v>FATOR 5</v>
          </cell>
          <cell r="C71" t="str">
            <v>Investimentos 1º Adequação</v>
          </cell>
          <cell r="G71">
            <v>-18551.788194578407</v>
          </cell>
          <cell r="H71">
            <v>-66412.800935197345</v>
          </cell>
          <cell r="I71">
            <v>0.1691858131727948</v>
          </cell>
        </row>
        <row r="72">
          <cell r="B72" t="str">
            <v>FATOR 6</v>
          </cell>
          <cell r="C72" t="str">
            <v>Investimentos 2ª Adequação</v>
          </cell>
          <cell r="G72">
            <v>-1819.4068302137341</v>
          </cell>
          <cell r="H72">
            <v>-6513.2213869515372</v>
          </cell>
          <cell r="I72">
            <v>0.19645999173442377</v>
          </cell>
        </row>
        <row r="73">
          <cell r="B73" t="str">
            <v>FATOR 7</v>
          </cell>
          <cell r="C73" t="str">
            <v>Investimentos 3ª Adequação</v>
          </cell>
          <cell r="G73">
            <v>2534.9393079881461</v>
          </cell>
          <cell r="H73">
            <v>9074.7273458751079</v>
          </cell>
          <cell r="I73">
            <v>0.20466830363045768</v>
          </cell>
        </row>
        <row r="74">
          <cell r="B74" t="str">
            <v>FATOR 8</v>
          </cell>
          <cell r="C74" t="str">
            <v>Investimentos 4ª Adequação</v>
          </cell>
          <cell r="G74">
            <v>7571.9873692779101</v>
          </cell>
          <cell r="H74">
            <v>27106.653254409393</v>
          </cell>
          <cell r="I74">
            <v>0.21475883906700452</v>
          </cell>
        </row>
        <row r="75">
          <cell r="B75" t="str">
            <v>FATOR 9</v>
          </cell>
          <cell r="C75" t="str">
            <v>Investimentos 5ª Adequação</v>
          </cell>
          <cell r="G75">
            <v>719.94591002820539</v>
          </cell>
          <cell r="H75">
            <v>2577.3054276668495</v>
          </cell>
          <cell r="I75">
            <v>0.20116248786645211</v>
          </cell>
        </row>
        <row r="76">
          <cell r="B76" t="str">
            <v>FATOR 10</v>
          </cell>
          <cell r="C76" t="str">
            <v>Onus Variável - Rec. Ass. de 28% para 25% e Rec. NOp. de 28% para 3%</v>
          </cell>
          <cell r="G76">
            <v>6.1600265927987445</v>
          </cell>
          <cell r="H76">
            <v>22.052031619389776</v>
          </cell>
          <cell r="I76">
            <v>0.19985223380243691</v>
          </cell>
        </row>
        <row r="77">
          <cell r="B77" t="str">
            <v>FATOR 11</v>
          </cell>
          <cell r="C77" t="str">
            <v>Parcelamento de Reajuste Tarifário - Julho/2003</v>
          </cell>
          <cell r="G77">
            <v>-788.01214227861135</v>
          </cell>
          <cell r="H77">
            <v>-2820.9729968220527</v>
          </cell>
          <cell r="I77">
            <v>0.198416252759259</v>
          </cell>
        </row>
        <row r="78">
          <cell r="B78" t="str">
            <v>FATOR 12</v>
          </cell>
          <cell r="C78" t="str">
            <v>Majoração da COFINS</v>
          </cell>
          <cell r="G78">
            <v>-3107.3999154740454</v>
          </cell>
          <cell r="H78">
            <v>-11124.056066613404</v>
          </cell>
          <cell r="I78">
            <v>0.19422295541213425</v>
          </cell>
        </row>
        <row r="79">
          <cell r="B79" t="str">
            <v>FATOR 13</v>
          </cell>
          <cell r="C79" t="str">
            <v>Majoração do PIS</v>
          </cell>
          <cell r="G79">
            <v>-233.34594811212102</v>
          </cell>
          <cell r="H79">
            <v>-835.34578114330179</v>
          </cell>
          <cell r="I79">
            <v>0.19941797213545673</v>
          </cell>
        </row>
        <row r="80">
          <cell r="B80" t="str">
            <v>FATOR 14</v>
          </cell>
          <cell r="C80" t="str">
            <v>Alteração do ISS-QN</v>
          </cell>
          <cell r="G80">
            <v>-9617.1810003707033</v>
          </cell>
          <cell r="H80">
            <v>-34428.1597351374</v>
          </cell>
          <cell r="I80">
            <v>0.18204183549090305</v>
          </cell>
        </row>
        <row r="81">
          <cell r="B81" t="str">
            <v>FATOR 15</v>
          </cell>
          <cell r="C81" t="str">
            <v>6ª Adequação - Investimentos</v>
          </cell>
          <cell r="G81" t="e">
            <v>#REF!</v>
          </cell>
          <cell r="H81" t="e">
            <v>#REF!</v>
          </cell>
          <cell r="I81" t="e">
            <v>#VALUE!</v>
          </cell>
        </row>
        <row r="82">
          <cell r="B82" t="str">
            <v>TOTAL GERAL</v>
          </cell>
          <cell r="G82" t="e">
            <v>#REF!</v>
          </cell>
          <cell r="H82" t="e">
            <v>#REF!</v>
          </cell>
          <cell r="I82" t="e">
            <v>#VALUE!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28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7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0.19984105209504263</v>
          </cell>
        </row>
        <row r="98">
          <cell r="B98" t="str">
            <v>TIR Resultante dos Desequilibrio no Contrato Original (ao ano)</v>
          </cell>
          <cell r="J98" t="e">
            <v>#VALUE!</v>
          </cell>
        </row>
        <row r="100">
          <cell r="B100" t="str">
            <v>Diferença entre a TIR Original x TIR Desequilibrios</v>
          </cell>
          <cell r="J100" t="e">
            <v>#VALUE!</v>
          </cell>
        </row>
        <row r="102">
          <cell r="B102" t="str">
            <v>TIR Resultante das Alternativas Utilizadas para o Reequilibrio (ao ano)</v>
          </cell>
          <cell r="J102">
            <v>0.19984130092644004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-1.8192303725928218E-11</v>
          </cell>
          <cell r="G136">
            <v>0.19984105209504263</v>
          </cell>
          <cell r="H136">
            <v>-56737.180796784996</v>
          </cell>
          <cell r="I136">
            <v>-26383.009335000002</v>
          </cell>
          <cell r="J136">
            <v>-15935.051434999998</v>
          </cell>
          <cell r="K136">
            <v>-6502.0629349999999</v>
          </cell>
          <cell r="L136">
            <v>19790.469894999998</v>
          </cell>
          <cell r="M136">
            <v>23608.131895000006</v>
          </cell>
          <cell r="N136">
            <v>40764.133495000002</v>
          </cell>
          <cell r="O136">
            <v>39618.415095000004</v>
          </cell>
          <cell r="P136">
            <v>35821.942695000005</v>
          </cell>
          <cell r="Q136">
            <v>32340.548795000002</v>
          </cell>
          <cell r="R136">
            <v>24924.172895</v>
          </cell>
          <cell r="S136">
            <v>39145.367194999999</v>
          </cell>
          <cell r="T136">
            <v>40183.643294999994</v>
          </cell>
          <cell r="U136">
            <v>53816.658394999991</v>
          </cell>
          <cell r="V136">
            <v>51478.453594999992</v>
          </cell>
          <cell r="W136">
            <v>49456.475395000001</v>
          </cell>
          <cell r="X136">
            <v>63679.608595000005</v>
          </cell>
          <cell r="Y136">
            <v>32865.971995</v>
          </cell>
          <cell r="Z136">
            <v>38632.132654999994</v>
          </cell>
          <cell r="AA136">
            <v>85649.308594999995</v>
          </cell>
        </row>
        <row r="137">
          <cell r="B137" t="str">
            <v>(+)Desequilibrio do Projeto Original (a)</v>
          </cell>
        </row>
        <row r="138">
          <cell r="B138" t="str">
            <v>Deflator Tarifário a partir do 10º ano</v>
          </cell>
        </row>
        <row r="139">
          <cell r="B139" t="str">
            <v>Fluxo de Caixa do Fator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-823.46843932691581</v>
          </cell>
          <cell r="R139">
            <v>-1707.465346680111</v>
          </cell>
          <cell r="S139">
            <v>-2655.3726186855929</v>
          </cell>
          <cell r="T139">
            <v>-3670.7422731995703</v>
          </cell>
          <cell r="U139">
            <v>-4734.2239569875619</v>
          </cell>
          <cell r="V139">
            <v>-5861.6829245776198</v>
          </cell>
          <cell r="W139">
            <v>-7056.1657220574452</v>
          </cell>
          <cell r="X139">
            <v>-8510.0817708737686</v>
          </cell>
          <cell r="Y139">
            <v>-9879.2254915742487</v>
          </cell>
          <cell r="Z139">
            <v>-11327.249864693251</v>
          </cell>
          <cell r="AA139">
            <v>-12857.860328225279</v>
          </cell>
        </row>
        <row r="140">
          <cell r="B140" t="str">
            <v>Somatoria com Projeto Original</v>
          </cell>
          <cell r="F140">
            <v>-3586.4894142980652</v>
          </cell>
          <cell r="G140">
            <v>0.19301909253707164</v>
          </cell>
          <cell r="H140">
            <v>-56737.180796784996</v>
          </cell>
          <cell r="I140">
            <v>-26383.009335000002</v>
          </cell>
          <cell r="J140">
            <v>-15935.051434999998</v>
          </cell>
          <cell r="K140">
            <v>-6502.0629349999999</v>
          </cell>
          <cell r="L140">
            <v>19790.469894999998</v>
          </cell>
          <cell r="M140">
            <v>23608.131895000006</v>
          </cell>
          <cell r="N140">
            <v>40764.133495000002</v>
          </cell>
          <cell r="O140">
            <v>39618.415095000004</v>
          </cell>
          <cell r="P140">
            <v>35821.942695000005</v>
          </cell>
          <cell r="Q140">
            <v>31517.080355673086</v>
          </cell>
          <cell r="R140">
            <v>23216.70754831989</v>
          </cell>
          <cell r="S140">
            <v>36489.994576314406</v>
          </cell>
          <cell r="T140">
            <v>36512.901021800426</v>
          </cell>
          <cell r="U140">
            <v>49082.434438012431</v>
          </cell>
          <cell r="V140">
            <v>45616.770670422375</v>
          </cell>
          <cell r="W140">
            <v>42400.30967294256</v>
          </cell>
          <cell r="X140">
            <v>55169.526824126238</v>
          </cell>
          <cell r="Y140">
            <v>22986.746503425751</v>
          </cell>
          <cell r="Z140">
            <v>27304.882790306743</v>
          </cell>
          <cell r="AA140">
            <v>72791.448266774722</v>
          </cell>
        </row>
        <row r="141">
          <cell r="B141" t="str">
            <v>Ganho de Receita - Cobrança Bidirecional 9 (nove) Praças de Pedágio</v>
          </cell>
        </row>
        <row r="142">
          <cell r="B142" t="str">
            <v>Fluxo de Caixa do Fator</v>
          </cell>
          <cell r="H142">
            <v>1568.9826882601965</v>
          </cell>
          <cell r="I142">
            <v>3826.6568105366728</v>
          </cell>
          <cell r="J142">
            <v>7978.6421436043311</v>
          </cell>
          <cell r="K142">
            <v>9520.4472848127953</v>
          </cell>
          <cell r="L142">
            <v>5008.7854607698864</v>
          </cell>
          <cell r="M142">
            <v>5376.1755119968857</v>
          </cell>
          <cell r="N142">
            <v>5544.5396013668633</v>
          </cell>
          <cell r="O142">
            <v>5718.0208316326334</v>
          </cell>
          <cell r="P142">
            <v>5587.1642457667676</v>
          </cell>
          <cell r="Q142">
            <v>5441.3426469132401</v>
          </cell>
          <cell r="R142">
            <v>5856.3607837369545</v>
          </cell>
          <cell r="S142">
            <v>6024.3162486658493</v>
          </cell>
          <cell r="T142">
            <v>6197.016912799003</v>
          </cell>
          <cell r="U142">
            <v>5999.0392821264777</v>
          </cell>
          <cell r="V142">
            <v>5784.9783396065332</v>
          </cell>
          <cell r="W142">
            <v>5920.1699029600995</v>
          </cell>
          <cell r="X142">
            <v>7142.4691399102257</v>
          </cell>
          <cell r="Y142">
            <v>7313.9731333929476</v>
          </cell>
          <cell r="Z142">
            <v>7489.5273568195244</v>
          </cell>
          <cell r="AA142">
            <v>9353.7410982726979</v>
          </cell>
        </row>
        <row r="143">
          <cell r="B143" t="str">
            <v>Somatoria com Projeto Original</v>
          </cell>
          <cell r="F143">
            <v>26128.061749127428</v>
          </cell>
          <cell r="G143">
            <v>0.24956721829312908</v>
          </cell>
          <cell r="H143">
            <v>-55168.198108524797</v>
          </cell>
          <cell r="I143">
            <v>-22556.352524463331</v>
          </cell>
          <cell r="J143">
            <v>-7956.4092913956665</v>
          </cell>
          <cell r="K143">
            <v>3018.3843498127953</v>
          </cell>
          <cell r="L143">
            <v>24799.255355769885</v>
          </cell>
          <cell r="M143">
            <v>28984.307406996893</v>
          </cell>
          <cell r="N143">
            <v>46308.673096366867</v>
          </cell>
          <cell r="O143">
            <v>45336.435926632636</v>
          </cell>
          <cell r="P143">
            <v>41409.106940766775</v>
          </cell>
          <cell r="Q143">
            <v>37781.891441913242</v>
          </cell>
          <cell r="R143">
            <v>30780.533678736952</v>
          </cell>
          <cell r="S143">
            <v>45169.683443665846</v>
          </cell>
          <cell r="T143">
            <v>46380.660207798996</v>
          </cell>
          <cell r="U143">
            <v>59815.697677126467</v>
          </cell>
          <cell r="V143">
            <v>57263.431934606524</v>
          </cell>
          <cell r="W143">
            <v>55376.645297960102</v>
          </cell>
          <cell r="X143">
            <v>70822.077734910228</v>
          </cell>
          <cell r="Y143">
            <v>40179.945128392945</v>
          </cell>
          <cell r="Z143">
            <v>46121.66001181952</v>
          </cell>
          <cell r="AA143">
            <v>95003.049693272696</v>
          </cell>
        </row>
        <row r="144">
          <cell r="B144" t="str">
            <v>Ônus Variável - s/ Rec. Acess. De 3% para 28%</v>
          </cell>
        </row>
        <row r="145">
          <cell r="B145" t="str">
            <v>Fluxo de Caixa do Fator</v>
          </cell>
          <cell r="H145">
            <v>-7.0350000000000001</v>
          </cell>
          <cell r="I145">
            <v>-10.673099999999891</v>
          </cell>
          <cell r="J145">
            <v>-10.796111999999784</v>
          </cell>
          <cell r="K145">
            <v>-10.92158424000017</v>
          </cell>
          <cell r="L145">
            <v>-11.049565924800167</v>
          </cell>
          <cell r="M145">
            <v>-11.180107243296007</v>
          </cell>
          <cell r="N145">
            <v>-11.313259388161878</v>
          </cell>
          <cell r="O145">
            <v>-11.449074575925042</v>
          </cell>
          <cell r="P145">
            <v>-11.587606067443421</v>
          </cell>
          <cell r="Q145">
            <v>-11.72890818879268</v>
          </cell>
          <cell r="R145">
            <v>-11.873036352568588</v>
          </cell>
          <cell r="S145">
            <v>-12.0200470796199</v>
          </cell>
          <cell r="T145">
            <v>-12.169998021212042</v>
          </cell>
          <cell r="U145">
            <v>-12.322947981636258</v>
          </cell>
          <cell r="V145">
            <v>-12.478956941269061</v>
          </cell>
          <cell r="W145">
            <v>-12.638086080094503</v>
          </cell>
          <cell r="X145">
            <v>-12.800397801696253</v>
          </cell>
          <cell r="Y145">
            <v>-12.965955757730168</v>
          </cell>
          <cell r="Z145">
            <v>-13.134824872884947</v>
          </cell>
          <cell r="AA145">
            <v>-13.307071370342792</v>
          </cell>
        </row>
        <row r="146">
          <cell r="B146" t="str">
            <v>Somatoria com Projeto Original</v>
          </cell>
          <cell r="F146">
            <v>-51.333554940198496</v>
          </cell>
          <cell r="G146">
            <v>0.1997478818413588</v>
          </cell>
          <cell r="H146">
            <v>-56744.215796785</v>
          </cell>
          <cell r="I146">
            <v>-26393.682435000002</v>
          </cell>
          <cell r="J146">
            <v>-15945.847546999998</v>
          </cell>
          <cell r="K146">
            <v>-6512.9845192399998</v>
          </cell>
          <cell r="L146">
            <v>19779.420329075198</v>
          </cell>
          <cell r="M146">
            <v>23596.951787756709</v>
          </cell>
          <cell r="N146">
            <v>40752.820235611842</v>
          </cell>
          <cell r="O146">
            <v>39606.966020424079</v>
          </cell>
          <cell r="P146">
            <v>35810.355088932563</v>
          </cell>
          <cell r="Q146">
            <v>32328.819886811209</v>
          </cell>
          <cell r="R146">
            <v>24912.299858647431</v>
          </cell>
          <cell r="S146">
            <v>39133.34714792038</v>
          </cell>
          <cell r="T146">
            <v>40171.47329697878</v>
          </cell>
          <cell r="U146">
            <v>53804.335447018355</v>
          </cell>
          <cell r="V146">
            <v>51465.974638058724</v>
          </cell>
          <cell r="W146">
            <v>49443.837308919909</v>
          </cell>
          <cell r="X146">
            <v>63666.808197198312</v>
          </cell>
          <cell r="Y146">
            <v>32853.006039242267</v>
          </cell>
          <cell r="Z146">
            <v>38618.997830127111</v>
          </cell>
          <cell r="AA146">
            <v>85636.001523629646</v>
          </cell>
        </row>
        <row r="147">
          <cell r="B147" t="str">
            <v>Custos Operacionais Provocado pela Cobrança Bidirecional</v>
          </cell>
        </row>
        <row r="148">
          <cell r="B148" t="str">
            <v>Fluxo de Caixa do Fator</v>
          </cell>
          <cell r="H148">
            <v>-1490.3985904453164</v>
          </cell>
          <cell r="I148">
            <v>-2569.4948826205264</v>
          </cell>
          <cell r="J148">
            <v>-3259.0573414415767</v>
          </cell>
          <cell r="K148">
            <v>-3274.3641964695253</v>
          </cell>
          <cell r="L148">
            <v>-3206.6450050715648</v>
          </cell>
          <cell r="M148">
            <v>-3248.8924898639925</v>
          </cell>
          <cell r="N148">
            <v>-3338.4404367954048</v>
          </cell>
          <cell r="O148">
            <v>-3292.2348754022823</v>
          </cell>
          <cell r="P148">
            <v>-3272.3051041347271</v>
          </cell>
          <cell r="Q148">
            <v>-3262.8514483591466</v>
          </cell>
          <cell r="R148">
            <v>-3186.1406340678172</v>
          </cell>
          <cell r="S148">
            <v>-3271.2034257279006</v>
          </cell>
          <cell r="T148">
            <v>-3255.957835910518</v>
          </cell>
          <cell r="U148">
            <v>-3286.3435804964611</v>
          </cell>
          <cell r="V148">
            <v>-3332.6757438345185</v>
          </cell>
          <cell r="W148">
            <v>-3311.9704067472658</v>
          </cell>
          <cell r="X148">
            <v>-3283.76366638118</v>
          </cell>
          <cell r="Y148">
            <v>-3187.104368120195</v>
          </cell>
          <cell r="Z148">
            <v>-3166.0552715028948</v>
          </cell>
          <cell r="AA148">
            <v>-3286.978524477272</v>
          </cell>
        </row>
        <row r="149">
          <cell r="B149" t="str">
            <v>Somatoria com Projeto Original</v>
          </cell>
          <cell r="F149">
            <v>-13941.901419703257</v>
          </cell>
          <cell r="G149">
            <v>0.17515108975609892</v>
          </cell>
          <cell r="H149">
            <v>-58227.579387230311</v>
          </cell>
          <cell r="I149">
            <v>-28952.504217620528</v>
          </cell>
          <cell r="J149">
            <v>-19194.108776441575</v>
          </cell>
          <cell r="K149">
            <v>-9776.4271314695252</v>
          </cell>
          <cell r="L149">
            <v>16583.824889928434</v>
          </cell>
          <cell r="M149">
            <v>20359.239405136013</v>
          </cell>
          <cell r="N149">
            <v>37425.693058204597</v>
          </cell>
          <cell r="O149">
            <v>36326.180219597722</v>
          </cell>
          <cell r="P149">
            <v>32549.637590865277</v>
          </cell>
          <cell r="Q149">
            <v>29077.697346640856</v>
          </cell>
          <cell r="R149">
            <v>21738.032260932181</v>
          </cell>
          <cell r="S149">
            <v>35874.163769272098</v>
          </cell>
          <cell r="T149">
            <v>36927.68545908948</v>
          </cell>
          <cell r="U149">
            <v>50530.31481450353</v>
          </cell>
          <cell r="V149">
            <v>48145.777851165476</v>
          </cell>
          <cell r="W149">
            <v>46144.504988252738</v>
          </cell>
          <cell r="X149">
            <v>60395.844928618826</v>
          </cell>
          <cell r="Y149">
            <v>29678.867626879804</v>
          </cell>
          <cell r="Z149">
            <v>35466.077383497097</v>
          </cell>
          <cell r="AA149">
            <v>82362.33007052273</v>
          </cell>
        </row>
        <row r="150">
          <cell r="B150" t="str">
            <v>Investimentos 1º Adequação</v>
          </cell>
        </row>
        <row r="151">
          <cell r="B151" t="str">
            <v>Fluxo de Caixa do Fator</v>
          </cell>
          <cell r="H151">
            <v>-12567.557082803998</v>
          </cell>
          <cell r="I151">
            <v>2018.376756904489</v>
          </cell>
          <cell r="J151">
            <v>-2046.9422979180567</v>
          </cell>
          <cell r="K151">
            <v>-7456.4293198434107</v>
          </cell>
          <cell r="L151">
            <v>459.60612115095995</v>
          </cell>
          <cell r="M151">
            <v>-5358.2092090772221</v>
          </cell>
          <cell r="N151">
            <v>-8477.4593259324647</v>
          </cell>
          <cell r="O151">
            <v>-1500.7757625650995</v>
          </cell>
          <cell r="P151">
            <v>-189.82206831486633</v>
          </cell>
          <cell r="Q151">
            <v>2220.3020382794261</v>
          </cell>
          <cell r="R151">
            <v>8604.1156068045966</v>
          </cell>
          <cell r="S151">
            <v>-151.03876983038953</v>
          </cell>
          <cell r="T151">
            <v>1601.8873751720778</v>
          </cell>
          <cell r="U151">
            <v>-8512.3007858670371</v>
          </cell>
          <cell r="V151">
            <v>-9025.5507764557897</v>
          </cell>
          <cell r="W151">
            <v>-7318.3906375983133</v>
          </cell>
          <cell r="X151">
            <v>-9244.1223719030531</v>
          </cell>
          <cell r="Y151">
            <v>4161.0042831807959</v>
          </cell>
          <cell r="Z151">
            <v>6010.6034682508171</v>
          </cell>
          <cell r="AA151">
            <v>-10048.952187028743</v>
          </cell>
        </row>
        <row r="152">
          <cell r="B152" t="str">
            <v>Somatoria com Projeto Original</v>
          </cell>
          <cell r="F152">
            <v>-18551.788194578407</v>
          </cell>
          <cell r="G152">
            <v>0.1691858131727948</v>
          </cell>
          <cell r="H152">
            <v>-69304.737879588996</v>
          </cell>
          <cell r="I152">
            <v>-24364.632578095512</v>
          </cell>
          <cell r="J152">
            <v>-17981.993732918054</v>
          </cell>
          <cell r="K152">
            <v>-13958.492254843412</v>
          </cell>
          <cell r="L152">
            <v>20250.076016150957</v>
          </cell>
          <cell r="M152">
            <v>18249.922685922786</v>
          </cell>
          <cell r="N152">
            <v>32286.674169067537</v>
          </cell>
          <cell r="O152">
            <v>38117.639332434905</v>
          </cell>
          <cell r="P152">
            <v>35632.120626685137</v>
          </cell>
          <cell r="Q152">
            <v>34560.85083327943</v>
          </cell>
          <cell r="R152">
            <v>33528.288501804593</v>
          </cell>
          <cell r="S152">
            <v>38994.32842516961</v>
          </cell>
          <cell r="T152">
            <v>41785.530670172069</v>
          </cell>
          <cell r="U152">
            <v>45304.357609132952</v>
          </cell>
          <cell r="V152">
            <v>42452.9028185442</v>
          </cell>
          <cell r="W152">
            <v>42138.084757401688</v>
          </cell>
          <cell r="X152">
            <v>54435.486223096952</v>
          </cell>
          <cell r="Y152">
            <v>37026.976278180795</v>
          </cell>
          <cell r="Z152">
            <v>44642.736123250812</v>
          </cell>
          <cell r="AA152">
            <v>75600.356407971252</v>
          </cell>
        </row>
        <row r="153">
          <cell r="B153" t="str">
            <v>Investimentos 2ª Adequação</v>
          </cell>
        </row>
        <row r="154">
          <cell r="B154" t="str">
            <v>Fluxo de Caixa do Fator</v>
          </cell>
          <cell r="H154">
            <v>21216.487855887626</v>
          </cell>
          <cell r="I154">
            <v>-9811.7757266768695</v>
          </cell>
          <cell r="J154">
            <v>-18070.533981896595</v>
          </cell>
          <cell r="K154">
            <v>-4905.1306283470294</v>
          </cell>
          <cell r="L154">
            <v>-1024.3692402212241</v>
          </cell>
          <cell r="M154">
            <v>-981.44154440241175</v>
          </cell>
          <cell r="N154">
            <v>85.15164040855484</v>
          </cell>
          <cell r="O154">
            <v>544.00790713194579</v>
          </cell>
          <cell r="P154">
            <v>-628.93471160963315</v>
          </cell>
          <cell r="Q154">
            <v>-1128.3522661467307</v>
          </cell>
          <cell r="R154">
            <v>-1098.4058681222243</v>
          </cell>
          <cell r="S154">
            <v>1967.9066793609848</v>
          </cell>
          <cell r="T154">
            <v>10610.465218713816</v>
          </cell>
          <cell r="U154">
            <v>2626.2808691171731</v>
          </cell>
          <cell r="V154">
            <v>-1699.1718544845519</v>
          </cell>
          <cell r="W154">
            <v>-2818.7714586585653</v>
          </cell>
          <cell r="X154">
            <v>-1547.6484608046826</v>
          </cell>
          <cell r="Y154">
            <v>-2893.8968992200412</v>
          </cell>
          <cell r="Z154">
            <v>6423.5441770883754</v>
          </cell>
          <cell r="AA154">
            <v>229.20700796964582</v>
          </cell>
        </row>
        <row r="155">
          <cell r="B155" t="str">
            <v>Somatoria com Projeto Original</v>
          </cell>
          <cell r="F155">
            <v>-1819.4068302137341</v>
          </cell>
          <cell r="G155">
            <v>0.19645999173442377</v>
          </cell>
          <cell r="H155">
            <v>-35520.692940897366</v>
          </cell>
          <cell r="I155">
            <v>-36194.78506167687</v>
          </cell>
          <cell r="J155">
            <v>-34005.585416896589</v>
          </cell>
          <cell r="K155">
            <v>-11407.193563347029</v>
          </cell>
          <cell r="L155">
            <v>18766.100654778773</v>
          </cell>
          <cell r="M155">
            <v>22626.690350597593</v>
          </cell>
          <cell r="N155">
            <v>40849.285135408558</v>
          </cell>
          <cell r="O155">
            <v>40162.423002131953</v>
          </cell>
          <cell r="P155">
            <v>35193.007983390373</v>
          </cell>
          <cell r="Q155">
            <v>31212.19652885327</v>
          </cell>
          <cell r="R155">
            <v>23825.767026877777</v>
          </cell>
          <cell r="S155">
            <v>41113.273874360981</v>
          </cell>
          <cell r="T155">
            <v>50794.108513713814</v>
          </cell>
          <cell r="U155">
            <v>56442.939264117165</v>
          </cell>
          <cell r="V155">
            <v>49779.281740515442</v>
          </cell>
          <cell r="W155">
            <v>46637.703936341437</v>
          </cell>
          <cell r="X155">
            <v>62131.960134195324</v>
          </cell>
          <cell r="Y155">
            <v>29972.075095779957</v>
          </cell>
          <cell r="Z155">
            <v>45055.676832088371</v>
          </cell>
          <cell r="AA155">
            <v>85878.515602969637</v>
          </cell>
        </row>
        <row r="156">
          <cell r="B156" t="str">
            <v>Investimentos 3ª Adequação</v>
          </cell>
        </row>
        <row r="157">
          <cell r="B157" t="str">
            <v>Fluxo de Caixa do Fator</v>
          </cell>
          <cell r="H157">
            <v>3.6631669693193216</v>
          </cell>
          <cell r="I157">
            <v>4537.1685575075844</v>
          </cell>
          <cell r="J157">
            <v>10223.502984357148</v>
          </cell>
          <cell r="K157">
            <v>-6197.2165014673074</v>
          </cell>
          <cell r="L157">
            <v>459.00062538256947</v>
          </cell>
          <cell r="M157">
            <v>-9182.5496214783871</v>
          </cell>
          <cell r="N157">
            <v>-1001.8445785450883</v>
          </cell>
          <cell r="O157">
            <v>524.35040795593284</v>
          </cell>
          <cell r="P157">
            <v>-1282.0198467785419</v>
          </cell>
          <cell r="Q157">
            <v>-671.84162433599295</v>
          </cell>
          <cell r="R157">
            <v>46.72512260390809</v>
          </cell>
          <cell r="S157">
            <v>17.490169863039654</v>
          </cell>
          <cell r="T157">
            <v>1856.5139963754905</v>
          </cell>
          <cell r="U157">
            <v>-1219.575750861032</v>
          </cell>
          <cell r="V157">
            <v>338.14974371925592</v>
          </cell>
          <cell r="W157">
            <v>-5291.9043917843628</v>
          </cell>
          <cell r="X157">
            <v>408.5063464188284</v>
          </cell>
          <cell r="Y157">
            <v>751.37391377164022</v>
          </cell>
          <cell r="Z157">
            <v>-719.28904468697124</v>
          </cell>
          <cell r="AA157">
            <v>525.56279135883062</v>
          </cell>
        </row>
        <row r="158">
          <cell r="B158" t="str">
            <v>Somatoria com Projeto Original</v>
          </cell>
          <cell r="F158">
            <v>2534.9393079881461</v>
          </cell>
          <cell r="G158">
            <v>0.20466830363045768</v>
          </cell>
          <cell r="H158">
            <v>-56733.51762981568</v>
          </cell>
          <cell r="I158">
            <v>-21845.84077749242</v>
          </cell>
          <cell r="J158">
            <v>-5711.5484506428493</v>
          </cell>
          <cell r="K158">
            <v>-12699.279436467306</v>
          </cell>
          <cell r="L158">
            <v>20249.470520382569</v>
          </cell>
          <cell r="M158">
            <v>14425.582273521619</v>
          </cell>
          <cell r="N158">
            <v>39762.288916454912</v>
          </cell>
          <cell r="O158">
            <v>40142.765502955939</v>
          </cell>
          <cell r="P158">
            <v>34539.92284822146</v>
          </cell>
          <cell r="Q158">
            <v>31668.707170664009</v>
          </cell>
          <cell r="R158">
            <v>24970.898017603908</v>
          </cell>
          <cell r="S158">
            <v>39162.857364863041</v>
          </cell>
          <cell r="T158">
            <v>42040.157291375486</v>
          </cell>
          <cell r="U158">
            <v>52597.082644138958</v>
          </cell>
          <cell r="V158">
            <v>51816.603338719251</v>
          </cell>
          <cell r="W158">
            <v>44164.571003215635</v>
          </cell>
          <cell r="X158">
            <v>64088.114941418833</v>
          </cell>
          <cell r="Y158">
            <v>33617.34590877164</v>
          </cell>
          <cell r="Z158">
            <v>37912.843610313023</v>
          </cell>
          <cell r="AA158">
            <v>86174.87138635882</v>
          </cell>
        </row>
        <row r="159">
          <cell r="B159" t="str">
            <v>Investimentos 4ª Adequação</v>
          </cell>
        </row>
        <row r="160">
          <cell r="B160" t="str">
            <v>Fluxo de Caixa do Fator</v>
          </cell>
          <cell r="H160">
            <v>1.1295616339727257</v>
          </cell>
          <cell r="I160">
            <v>-1.9545219018331044</v>
          </cell>
          <cell r="J160">
            <v>20691.770411615638</v>
          </cell>
          <cell r="K160">
            <v>14525.365556762084</v>
          </cell>
          <cell r="L160">
            <v>-19050.65590251287</v>
          </cell>
          <cell r="M160">
            <v>-8622.7840346638277</v>
          </cell>
          <cell r="N160">
            <v>-2459.7934999411686</v>
          </cell>
          <cell r="O160">
            <v>-1787.977971510318</v>
          </cell>
          <cell r="P160">
            <v>511.30401762113411</v>
          </cell>
          <cell r="Q160">
            <v>-451.6348761338362</v>
          </cell>
          <cell r="R160">
            <v>5.0939702408999068</v>
          </cell>
          <cell r="S160">
            <v>-816.17558391233399</v>
          </cell>
          <cell r="T160">
            <v>83.817987391072549</v>
          </cell>
          <cell r="U160">
            <v>2724.6613113648714</v>
          </cell>
          <cell r="V160">
            <v>-1355.3095764007589</v>
          </cell>
          <cell r="W160">
            <v>5643.4925524462042</v>
          </cell>
          <cell r="X160">
            <v>-3515.793648524972</v>
          </cell>
          <cell r="Y160">
            <v>-738.37559369576365</v>
          </cell>
          <cell r="Z160">
            <v>1066.1820630038674</v>
          </cell>
          <cell r="AA160">
            <v>724.68359937481569</v>
          </cell>
        </row>
        <row r="161">
          <cell r="B161" t="str">
            <v>Somatoria com Projeto Original</v>
          </cell>
          <cell r="F161">
            <v>7571.9873692779101</v>
          </cell>
          <cell r="G161">
            <v>0.21475883906700452</v>
          </cell>
          <cell r="H161">
            <v>-56736.051235151026</v>
          </cell>
          <cell r="I161">
            <v>-26384.963856901835</v>
          </cell>
          <cell r="J161">
            <v>4756.7189766156407</v>
          </cell>
          <cell r="K161">
            <v>8023.3026217620845</v>
          </cell>
          <cell r="L161">
            <v>739.81399248712842</v>
          </cell>
          <cell r="M161">
            <v>14985.347860336178</v>
          </cell>
          <cell r="N161">
            <v>38304.339995058835</v>
          </cell>
          <cell r="O161">
            <v>37830.437123489683</v>
          </cell>
          <cell r="P161">
            <v>36333.246712621141</v>
          </cell>
          <cell r="Q161">
            <v>31888.913918866165</v>
          </cell>
          <cell r="R161">
            <v>24929.266865240901</v>
          </cell>
          <cell r="S161">
            <v>38329.191611087663</v>
          </cell>
          <cell r="T161">
            <v>40267.461282391065</v>
          </cell>
          <cell r="U161">
            <v>56541.319706364862</v>
          </cell>
          <cell r="V161">
            <v>50123.144018599232</v>
          </cell>
          <cell r="W161">
            <v>55099.967947446203</v>
          </cell>
          <cell r="X161">
            <v>60163.814946475031</v>
          </cell>
          <cell r="Y161">
            <v>32127.596401304236</v>
          </cell>
          <cell r="Z161">
            <v>39698.314718003865</v>
          </cell>
          <cell r="AA161">
            <v>86373.992194374805</v>
          </cell>
        </row>
        <row r="162">
          <cell r="B162" t="str">
            <v>Investimentos 5ª Adequação</v>
          </cell>
        </row>
        <row r="163">
          <cell r="B163" t="str">
            <v>Fluxo de Caixa do Fator</v>
          </cell>
          <cell r="H163">
            <v>-1.8170377464915646E-2</v>
          </cell>
          <cell r="I163">
            <v>3.9512942405053766E-4</v>
          </cell>
          <cell r="J163">
            <v>-5.5954167090559146</v>
          </cell>
          <cell r="K163">
            <v>780.57781683375231</v>
          </cell>
          <cell r="L163">
            <v>8416.5805570837001</v>
          </cell>
          <cell r="M163">
            <v>-3118.447629493161</v>
          </cell>
          <cell r="N163">
            <v>-4753.4577080174085</v>
          </cell>
          <cell r="O163">
            <v>-1545.8451358764555</v>
          </cell>
          <cell r="P163">
            <v>-767.18350133809668</v>
          </cell>
          <cell r="Q163">
            <v>-1528.1908047785762</v>
          </cell>
          <cell r="R163">
            <v>-235.72479456932888</v>
          </cell>
          <cell r="S163">
            <v>-461.36239897576189</v>
          </cell>
          <cell r="T163">
            <v>83.380142208816068</v>
          </cell>
          <cell r="U163">
            <v>441.52052443218918</v>
          </cell>
          <cell r="V163">
            <v>607.94586792451935</v>
          </cell>
          <cell r="W163">
            <v>820.05040193341245</v>
          </cell>
          <cell r="X163">
            <v>51.496213227061858</v>
          </cell>
          <cell r="Y163">
            <v>1168.9614538340588</v>
          </cell>
          <cell r="Z163">
            <v>122.3892989695149</v>
          </cell>
          <cell r="AA163">
            <v>-77.02097042976618</v>
          </cell>
        </row>
        <row r="164">
          <cell r="B164" t="str">
            <v>Somatoria com Projeto Original</v>
          </cell>
          <cell r="F164">
            <v>719.94591002820539</v>
          </cell>
          <cell r="G164">
            <v>0.20116248786645211</v>
          </cell>
          <cell r="H164">
            <v>-56737.198967162461</v>
          </cell>
          <cell r="I164">
            <v>-26383.008939870579</v>
          </cell>
          <cell r="J164">
            <v>-15940.646851709054</v>
          </cell>
          <cell r="K164">
            <v>-5721.485118166248</v>
          </cell>
          <cell r="L164">
            <v>28207.050452083698</v>
          </cell>
          <cell r="M164">
            <v>20489.684265506847</v>
          </cell>
          <cell r="N164">
            <v>36010.675786982596</v>
          </cell>
          <cell r="O164">
            <v>38072.569959123546</v>
          </cell>
          <cell r="P164">
            <v>35054.759193661906</v>
          </cell>
          <cell r="Q164">
            <v>30812.357990221426</v>
          </cell>
          <cell r="R164">
            <v>24688.448100430673</v>
          </cell>
          <cell r="S164">
            <v>38684.004796024237</v>
          </cell>
          <cell r="T164">
            <v>40267.023437208809</v>
          </cell>
          <cell r="U164">
            <v>54258.178919432183</v>
          </cell>
          <cell r="V164">
            <v>52086.399462924514</v>
          </cell>
          <cell r="W164">
            <v>50276.525796933412</v>
          </cell>
          <cell r="X164">
            <v>63731.104808227064</v>
          </cell>
          <cell r="Y164">
            <v>34034.933448834061</v>
          </cell>
          <cell r="Z164">
            <v>38754.52195396951</v>
          </cell>
          <cell r="AA164">
            <v>85572.287624570235</v>
          </cell>
        </row>
        <row r="165">
          <cell r="B165" t="str">
            <v>Onus Variável - Rec. Ass. de 28% para 25% e Rec. NOp. de 28% para 3%</v>
          </cell>
        </row>
        <row r="166">
          <cell r="B166" t="str">
            <v>Fluxo de Caixa do Fator</v>
          </cell>
          <cell r="H166">
            <v>0.84419999999999384</v>
          </cell>
          <cell r="I166">
            <v>1.2807719999999381</v>
          </cell>
          <cell r="J166">
            <v>1.2955334399998399</v>
          </cell>
          <cell r="K166">
            <v>1.3105901088002518</v>
          </cell>
          <cell r="L166">
            <v>1.3259479109762151</v>
          </cell>
          <cell r="M166">
            <v>1.3416128691954965</v>
          </cell>
          <cell r="N166">
            <v>1.3575911265795595</v>
          </cell>
          <cell r="O166">
            <v>1.3738889491111514</v>
          </cell>
          <cell r="P166">
            <v>1.3905127280930765</v>
          </cell>
          <cell r="Q166">
            <v>1.4074689826551094</v>
          </cell>
          <cell r="R166">
            <v>1.4247643623084376</v>
          </cell>
          <cell r="S166">
            <v>1.4424056495543391</v>
          </cell>
          <cell r="T166">
            <v>1.4603997625455669</v>
          </cell>
          <cell r="U166">
            <v>1.4787537577964849</v>
          </cell>
          <cell r="V166">
            <v>1.4974748329523118</v>
          </cell>
          <cell r="W166">
            <v>1.5165703296113771</v>
          </cell>
          <cell r="X166">
            <v>1.5360477362037455</v>
          </cell>
          <cell r="Y166">
            <v>1.5559146909274251</v>
          </cell>
          <cell r="Z166">
            <v>1.5761789847461205</v>
          </cell>
          <cell r="AA166">
            <v>1.5968485644412205</v>
          </cell>
        </row>
        <row r="167">
          <cell r="B167" t="str">
            <v>Somatoria com Projeto Original</v>
          </cell>
          <cell r="F167">
            <v>6.1600265927987445</v>
          </cell>
          <cell r="G167">
            <v>0.19985223380243691</v>
          </cell>
          <cell r="H167">
            <v>-56736.336596784997</v>
          </cell>
          <cell r="I167">
            <v>-26381.728563000004</v>
          </cell>
          <cell r="J167">
            <v>-15933.755901559998</v>
          </cell>
          <cell r="K167">
            <v>-6500.7523448911998</v>
          </cell>
          <cell r="L167">
            <v>19791.795842910975</v>
          </cell>
          <cell r="M167">
            <v>23609.473507869203</v>
          </cell>
          <cell r="N167">
            <v>40765.491086126582</v>
          </cell>
          <cell r="O167">
            <v>39619.788983949118</v>
          </cell>
          <cell r="P167">
            <v>35823.333207728101</v>
          </cell>
          <cell r="Q167">
            <v>32341.956263982658</v>
          </cell>
          <cell r="R167">
            <v>24925.597659362309</v>
          </cell>
          <cell r="S167">
            <v>39146.809600649554</v>
          </cell>
          <cell r="T167">
            <v>40185.10369476254</v>
          </cell>
          <cell r="U167">
            <v>53818.137148757785</v>
          </cell>
          <cell r="V167">
            <v>51479.951069832947</v>
          </cell>
          <cell r="W167">
            <v>49457.991965329609</v>
          </cell>
          <cell r="X167">
            <v>63681.14464273621</v>
          </cell>
          <cell r="Y167">
            <v>32867.527909690929</v>
          </cell>
          <cell r="Z167">
            <v>38633.70883398474</v>
          </cell>
          <cell r="AA167">
            <v>85650.905443564436</v>
          </cell>
        </row>
        <row r="168">
          <cell r="B168" t="str">
            <v>Parcelamento de Reajuste Tarifário - Julho/2003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-1633.1564023243907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</row>
        <row r="170">
          <cell r="B170" t="str">
            <v>Somatoria com Projeto Original</v>
          </cell>
          <cell r="F170">
            <v>-788.01214227861135</v>
          </cell>
          <cell r="G170">
            <v>0.198416252759259</v>
          </cell>
          <cell r="H170">
            <v>-56737.180796784996</v>
          </cell>
          <cell r="I170">
            <v>-26383.009335000002</v>
          </cell>
          <cell r="J170">
            <v>-15935.051434999998</v>
          </cell>
          <cell r="K170">
            <v>-8135.2193373243908</v>
          </cell>
          <cell r="L170">
            <v>19790.469894999998</v>
          </cell>
          <cell r="M170">
            <v>23608.131895000006</v>
          </cell>
          <cell r="N170">
            <v>40764.133495000002</v>
          </cell>
          <cell r="O170">
            <v>39618.415095000004</v>
          </cell>
          <cell r="P170">
            <v>35821.942695000005</v>
          </cell>
          <cell r="Q170">
            <v>32340.548795000002</v>
          </cell>
          <cell r="R170">
            <v>24924.172895</v>
          </cell>
          <cell r="S170">
            <v>39145.367194999999</v>
          </cell>
          <cell r="T170">
            <v>40183.643294999994</v>
          </cell>
          <cell r="U170">
            <v>53816.658394999991</v>
          </cell>
          <cell r="V170">
            <v>51478.453594999992</v>
          </cell>
          <cell r="W170">
            <v>49456.475395000001</v>
          </cell>
          <cell r="X170">
            <v>63679.608595000005</v>
          </cell>
          <cell r="Y170">
            <v>32865.971995</v>
          </cell>
          <cell r="Z170">
            <v>38632.132654999994</v>
          </cell>
          <cell r="AA170">
            <v>85649.308594999995</v>
          </cell>
        </row>
        <row r="171">
          <cell r="B171" t="str">
            <v>Majoração da COFINS</v>
          </cell>
        </row>
        <row r="172">
          <cell r="B172" t="str">
            <v>Fluxo de Caixa do Fator</v>
          </cell>
          <cell r="H172">
            <v>-290.60287078427211</v>
          </cell>
          <cell r="I172">
            <v>-496.25797506822101</v>
          </cell>
          <cell r="J172">
            <v>-564.49381129760593</v>
          </cell>
          <cell r="K172">
            <v>-710.52456815727203</v>
          </cell>
          <cell r="L172">
            <v>-1166.5608941515866</v>
          </cell>
          <cell r="M172">
            <v>-646.36469021456105</v>
          </cell>
          <cell r="N172">
            <v>-667.68403078835013</v>
          </cell>
          <cell r="O172">
            <v>-689.70312607853577</v>
          </cell>
          <cell r="P172">
            <v>-710.77072712650204</v>
          </cell>
          <cell r="Q172">
            <v>-732.48581005559413</v>
          </cell>
          <cell r="R172">
            <v>-754.86838480991548</v>
          </cell>
          <cell r="S172">
            <v>-777.93908299897907</v>
          </cell>
          <cell r="T172">
            <v>-801.71917730974405</v>
          </cell>
          <cell r="U172">
            <v>-822.22444360157738</v>
          </cell>
          <cell r="V172">
            <v>-843.25863316146501</v>
          </cell>
          <cell r="W172">
            <v>-864.83549496909825</v>
          </cell>
          <cell r="X172">
            <v>-907.12868342156628</v>
          </cell>
          <cell r="Y172">
            <v>-930.3973724160835</v>
          </cell>
          <cell r="Z172">
            <v>-954.26811090089791</v>
          </cell>
          <cell r="AA172">
            <v>-978.75660026056175</v>
          </cell>
        </row>
        <row r="173">
          <cell r="B173" t="str">
            <v>Somatoria com Projeto Original</v>
          </cell>
          <cell r="F173">
            <v>-3107.3999154740454</v>
          </cell>
          <cell r="G173">
            <v>0.19422295541213425</v>
          </cell>
          <cell r="H173">
            <v>-57027.783667569267</v>
          </cell>
          <cell r="I173">
            <v>-26879.267310068222</v>
          </cell>
          <cell r="J173">
            <v>-16499.545246297603</v>
          </cell>
          <cell r="K173">
            <v>-7212.5875031572723</v>
          </cell>
          <cell r="L173">
            <v>18623.909000848413</v>
          </cell>
          <cell r="M173">
            <v>22961.767204785443</v>
          </cell>
          <cell r="N173">
            <v>40096.449464211655</v>
          </cell>
          <cell r="O173">
            <v>38928.711968921467</v>
          </cell>
          <cell r="P173">
            <v>35111.171967873503</v>
          </cell>
          <cell r="Q173">
            <v>31608.062984944409</v>
          </cell>
          <cell r="R173">
            <v>24169.304510190083</v>
          </cell>
          <cell r="S173">
            <v>38367.42811200102</v>
          </cell>
          <cell r="T173">
            <v>39381.924117690251</v>
          </cell>
          <cell r="U173">
            <v>52994.433951398416</v>
          </cell>
          <cell r="V173">
            <v>50635.194961838526</v>
          </cell>
          <cell r="W173">
            <v>48591.639900030903</v>
          </cell>
          <cell r="X173">
            <v>62772.479911578441</v>
          </cell>
          <cell r="Y173">
            <v>31935.574622583918</v>
          </cell>
          <cell r="Z173">
            <v>37677.864544099095</v>
          </cell>
          <cell r="AA173">
            <v>84670.551994739435</v>
          </cell>
        </row>
        <row r="174">
          <cell r="B174" t="str">
            <v>Majoração do PIS</v>
          </cell>
        </row>
        <row r="175">
          <cell r="B175" t="str">
            <v>Fluxo de Caixa do Fator</v>
          </cell>
          <cell r="H175">
            <v>-0.46727767787951624</v>
          </cell>
          <cell r="I175">
            <v>-0.79843679968752945</v>
          </cell>
          <cell r="J175">
            <v>-78.578388646710607</v>
          </cell>
          <cell r="K175">
            <v>-296.25841408792439</v>
          </cell>
          <cell r="L175">
            <v>-103.79217761890652</v>
          </cell>
          <cell r="M175">
            <v>-1.040121288823135</v>
          </cell>
          <cell r="N175">
            <v>-1.0744432829853066</v>
          </cell>
          <cell r="O175">
            <v>-1.1098919220169432</v>
          </cell>
          <cell r="P175">
            <v>-1.1438081923643098</v>
          </cell>
          <cell r="Q175">
            <v>-1.178766925569297</v>
          </cell>
          <cell r="R175">
            <v>-1.2148003401171172</v>
          </cell>
          <cell r="S175">
            <v>-1.2519416554911129</v>
          </cell>
          <cell r="T175">
            <v>-1.2902251234301048</v>
          </cell>
          <cell r="U175">
            <v>-1.3232349345500041</v>
          </cell>
          <cell r="V175">
            <v>-1.3570962747067052</v>
          </cell>
          <cell r="W175">
            <v>-1.3918312799676449</v>
          </cell>
          <cell r="X175">
            <v>-1.4599256298641785</v>
          </cell>
          <cell r="Y175">
            <v>-1.4973845736922715</v>
          </cell>
          <cell r="Z175">
            <v>-1.5358127856178021</v>
          </cell>
          <cell r="AA175">
            <v>-1.5752355453449729</v>
          </cell>
        </row>
        <row r="176">
          <cell r="B176" t="str">
            <v>Somatoria com Projeto Original</v>
          </cell>
          <cell r="F176">
            <v>-233.34594811212102</v>
          </cell>
          <cell r="G176">
            <v>0.19941797213545673</v>
          </cell>
          <cell r="H176">
            <v>-56737.648074462879</v>
          </cell>
          <cell r="I176">
            <v>-26383.807771799689</v>
          </cell>
          <cell r="J176">
            <v>-16013.629823646708</v>
          </cell>
          <cell r="K176">
            <v>-6798.3213490879243</v>
          </cell>
          <cell r="L176">
            <v>19686.677717381091</v>
          </cell>
          <cell r="M176">
            <v>23607.091773711181</v>
          </cell>
          <cell r="N176">
            <v>40763.059051717013</v>
          </cell>
          <cell r="O176">
            <v>39617.305203077987</v>
          </cell>
          <cell r="P176">
            <v>35820.798886807643</v>
          </cell>
          <cell r="Q176">
            <v>32339.370028074434</v>
          </cell>
          <cell r="R176">
            <v>24922.958094659883</v>
          </cell>
          <cell r="S176">
            <v>39144.115253344506</v>
          </cell>
          <cell r="T176">
            <v>40182.353069876561</v>
          </cell>
          <cell r="U176">
            <v>53815.335160065442</v>
          </cell>
          <cell r="V176">
            <v>51477.096498725288</v>
          </cell>
          <cell r="W176">
            <v>49455.083563720036</v>
          </cell>
          <cell r="X176">
            <v>63678.148669370144</v>
          </cell>
          <cell r="Y176">
            <v>32864.47461042631</v>
          </cell>
          <cell r="Z176">
            <v>38630.596842214378</v>
          </cell>
          <cell r="AA176">
            <v>85647.733359454651</v>
          </cell>
        </row>
        <row r="177">
          <cell r="B177" t="str">
            <v>Alteração do ISS-QN</v>
          </cell>
        </row>
        <row r="178">
          <cell r="B178" t="str">
            <v>Fluxo de Caixa do Fator</v>
          </cell>
          <cell r="H178">
            <v>0</v>
          </cell>
          <cell r="I178">
            <v>0</v>
          </cell>
          <cell r="J178">
            <v>-732.49800115223093</v>
          </cell>
          <cell r="K178">
            <v>-2300.5385713058117</v>
          </cell>
          <cell r="L178">
            <v>-3053.4785970849007</v>
          </cell>
          <cell r="M178">
            <v>-3202.6092178273993</v>
          </cell>
          <cell r="N178">
            <v>-3308.2419841400879</v>
          </cell>
          <cell r="O178">
            <v>-3417.341882659422</v>
          </cell>
          <cell r="P178">
            <v>-3521.7273438729735</v>
          </cell>
          <cell r="Q178">
            <v>-3629.3209372355386</v>
          </cell>
          <cell r="R178">
            <v>-3740.2218076309737</v>
          </cell>
          <cell r="S178">
            <v>-3854.5321801579557</v>
          </cell>
          <cell r="T178">
            <v>-3972.3574563123416</v>
          </cell>
          <cell r="U178">
            <v>-4073.9566959041563</v>
          </cell>
          <cell r="V178">
            <v>-4178.1766366396996</v>
          </cell>
          <cell r="W178">
            <v>-4285.0854017318543</v>
          </cell>
          <cell r="X178">
            <v>-4494.6389406809203</v>
          </cell>
          <cell r="Y178">
            <v>-4609.9303409738823</v>
          </cell>
          <cell r="Z178">
            <v>-4728.2047668753712</v>
          </cell>
          <cell r="AA178">
            <v>-4849.5400153355431</v>
          </cell>
        </row>
        <row r="179">
          <cell r="B179" t="str">
            <v>Somatoria com Projeto Original</v>
          </cell>
          <cell r="F179">
            <v>-9617.1810003707033</v>
          </cell>
          <cell r="G179">
            <v>0.18204183549090305</v>
          </cell>
          <cell r="H179">
            <v>-56737.180796784996</v>
          </cell>
          <cell r="I179">
            <v>-26383.009335000002</v>
          </cell>
          <cell r="J179">
            <v>-16667.549436152229</v>
          </cell>
          <cell r="K179">
            <v>-8802.6015063058112</v>
          </cell>
          <cell r="L179">
            <v>16736.991297915098</v>
          </cell>
          <cell r="M179">
            <v>20405.522677172608</v>
          </cell>
          <cell r="N179">
            <v>37455.891510859918</v>
          </cell>
          <cell r="O179">
            <v>36201.073212340583</v>
          </cell>
          <cell r="P179">
            <v>32300.21535112703</v>
          </cell>
          <cell r="Q179">
            <v>28711.227857764465</v>
          </cell>
          <cell r="R179">
            <v>21183.951087369027</v>
          </cell>
          <cell r="S179">
            <v>35290.835014842043</v>
          </cell>
          <cell r="T179">
            <v>36211.285838687654</v>
          </cell>
          <cell r="U179">
            <v>49742.701699095836</v>
          </cell>
          <cell r="V179">
            <v>47300.276958360293</v>
          </cell>
          <cell r="W179">
            <v>45171.389993268145</v>
          </cell>
          <cell r="X179">
            <v>59184.969654319088</v>
          </cell>
          <cell r="Y179">
            <v>28256.041654026118</v>
          </cell>
          <cell r="Z179">
            <v>33903.927888124621</v>
          </cell>
          <cell r="AA179">
            <v>80799.768579664451</v>
          </cell>
        </row>
        <row r="180">
          <cell r="B180" t="str">
            <v>6ª Adequação - Investimentos</v>
          </cell>
        </row>
        <row r="181">
          <cell r="B181" t="str">
            <v>Fluxo de Caixa do Fator</v>
          </cell>
          <cell r="H181" t="e">
            <v>#REF!</v>
          </cell>
          <cell r="I181" t="e">
            <v>#REF!</v>
          </cell>
          <cell r="J181" t="e">
            <v>#REF!</v>
          </cell>
          <cell r="K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 t="e">
            <v>#REF!</v>
          </cell>
          <cell r="Q181" t="e">
            <v>#REF!</v>
          </cell>
          <cell r="R181" t="e">
            <v>#REF!</v>
          </cell>
          <cell r="S181" t="e">
            <v>#REF!</v>
          </cell>
          <cell r="T181" t="e">
            <v>#REF!</v>
          </cell>
          <cell r="U181" t="e">
            <v>#REF!</v>
          </cell>
          <cell r="V181" t="e">
            <v>#REF!</v>
          </cell>
          <cell r="W181" t="e">
            <v>#REF!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</row>
        <row r="182">
          <cell r="B182" t="str">
            <v>Somatoria com Projeto Original</v>
          </cell>
          <cell r="F182" t="e">
            <v>#REF!</v>
          </cell>
          <cell r="G182" t="e">
            <v>#VALUE!</v>
          </cell>
          <cell r="H182" t="e">
            <v>#REF!</v>
          </cell>
          <cell r="I182" t="e">
            <v>#REF!</v>
          </cell>
          <cell r="J182" t="e">
            <v>#REF!</v>
          </cell>
          <cell r="K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 t="e">
            <v>#REF!</v>
          </cell>
          <cell r="Q182" t="e">
            <v>#REF!</v>
          </cell>
          <cell r="R182" t="e">
            <v>#REF!</v>
          </cell>
          <cell r="S182" t="e">
            <v>#REF!</v>
          </cell>
          <cell r="T182" t="e">
            <v>#REF!</v>
          </cell>
          <cell r="U182" t="e">
            <v>#REF!</v>
          </cell>
          <cell r="V182" t="e">
            <v>#REF!</v>
          </cell>
          <cell r="W182" t="e">
            <v>#REF!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 t="e">
            <v>#REF!</v>
          </cell>
          <cell r="I184" t="e">
            <v>#REF!</v>
          </cell>
          <cell r="J184" t="e">
            <v>#REF!</v>
          </cell>
          <cell r="K184" t="e">
            <v>#REF!</v>
          </cell>
          <cell r="L184" t="e">
            <v>#REF!</v>
          </cell>
          <cell r="M184" t="e">
            <v>#REF!</v>
          </cell>
          <cell r="N184" t="e">
            <v>#REF!</v>
          </cell>
          <cell r="O184" t="e">
            <v>#REF!</v>
          </cell>
          <cell r="P184" t="e">
            <v>#REF!</v>
          </cell>
          <cell r="Q184" t="e">
            <v>#REF!</v>
          </cell>
          <cell r="R184" t="e">
            <v>#REF!</v>
          </cell>
          <cell r="S184" t="e">
            <v>#REF!</v>
          </cell>
          <cell r="T184" t="e">
            <v>#REF!</v>
          </cell>
          <cell r="U184" t="e">
            <v>#REF!</v>
          </cell>
          <cell r="V184" t="e">
            <v>#REF!</v>
          </cell>
          <cell r="W184" t="e">
            <v>#REF!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</row>
        <row r="185">
          <cell r="B185" t="str">
            <v>Somatoria com Projeto Original</v>
          </cell>
          <cell r="F185" t="e">
            <v>#REF!</v>
          </cell>
          <cell r="G185" t="e">
            <v>#VALUE!</v>
          </cell>
          <cell r="H185" t="e">
            <v>#REF!</v>
          </cell>
          <cell r="I185" t="e">
            <v>#REF!</v>
          </cell>
          <cell r="J185" t="e">
            <v>#REF!</v>
          </cell>
          <cell r="K185" t="e">
            <v>#REF!</v>
          </cell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 t="e">
            <v>#REF!</v>
          </cell>
          <cell r="Q185" t="e">
            <v>#REF!</v>
          </cell>
          <cell r="R185" t="e">
            <v>#REF!</v>
          </cell>
          <cell r="S185" t="e">
            <v>#REF!</v>
          </cell>
          <cell r="T185" t="e">
            <v>#REF!</v>
          </cell>
          <cell r="U185" t="e">
            <v>#REF!</v>
          </cell>
          <cell r="V185" t="e">
            <v>#REF!</v>
          </cell>
          <cell r="W185" t="e">
            <v>#REF!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42981.778669067578</v>
          </cell>
          <cell r="H191">
            <v>73399.52395411444</v>
          </cell>
          <cell r="I191">
            <v>83491.101692401731</v>
          </cell>
          <cell r="J191">
            <v>85602.952888216227</v>
          </cell>
          <cell r="K191">
            <v>91147.689353637514</v>
          </cell>
          <cell r="L191">
            <v>95600.588257570809</v>
          </cell>
          <cell r="M191">
            <v>98754.025085785805</v>
          </cell>
          <cell r="N191">
            <v>102009.88111222906</v>
          </cell>
          <cell r="O191">
            <v>105126.06313080249</v>
          </cell>
          <cell r="P191">
            <v>108337.95740026173</v>
          </cell>
          <cell r="Q191">
            <v>111648.57383336568</v>
          </cell>
          <cell r="R191">
            <v>115059.96269211765</v>
          </cell>
          <cell r="S191">
            <v>118578.22313519091</v>
          </cell>
          <cell r="T191">
            <v>121611.11437588021</v>
          </cell>
          <cell r="U191">
            <v>124722.24349079856</v>
          </cell>
          <cell r="V191">
            <v>127912.53676901769</v>
          </cell>
          <cell r="W191">
            <v>134167.97047858228</v>
          </cell>
          <cell r="X191">
            <v>137609.49138534666</v>
          </cell>
          <cell r="Y191">
            <v>141141.48041817182</v>
          </cell>
          <cell r="Z191">
            <v>144762.0020076026</v>
          </cell>
          <cell r="AA191">
            <v>2163665.1601301613</v>
          </cell>
        </row>
        <row r="192">
          <cell r="B192" t="str">
            <v>1.1 - Operacionais    (1.1.1 + 1.1.2)</v>
          </cell>
          <cell r="G192">
            <v>42981.778669067578</v>
          </cell>
          <cell r="H192">
            <v>73399.52395411444</v>
          </cell>
          <cell r="I192">
            <v>83491.101692401731</v>
          </cell>
          <cell r="J192">
            <v>85602.952888216227</v>
          </cell>
          <cell r="K192">
            <v>91147.689353637514</v>
          </cell>
          <cell r="L192">
            <v>95600.588257570809</v>
          </cell>
          <cell r="M192">
            <v>98754.025085785805</v>
          </cell>
          <cell r="N192">
            <v>102009.88111222906</v>
          </cell>
          <cell r="O192">
            <v>105126.06313080249</v>
          </cell>
          <cell r="P192">
            <v>108337.95740026173</v>
          </cell>
          <cell r="Q192">
            <v>111648.57383336568</v>
          </cell>
          <cell r="R192">
            <v>115059.96269211765</v>
          </cell>
          <cell r="S192">
            <v>118578.22313519091</v>
          </cell>
          <cell r="T192">
            <v>121611.11437588021</v>
          </cell>
          <cell r="U192">
            <v>124722.24349079856</v>
          </cell>
          <cell r="V192">
            <v>127912.53676901769</v>
          </cell>
          <cell r="W192">
            <v>134167.97047858228</v>
          </cell>
          <cell r="X192">
            <v>137609.49138534666</v>
          </cell>
          <cell r="Y192">
            <v>141141.48041817182</v>
          </cell>
          <cell r="Z192">
            <v>144762.0020076026</v>
          </cell>
          <cell r="AA192">
            <v>2163665.1601301613</v>
          </cell>
        </row>
        <row r="193">
          <cell r="B193" t="str">
            <v>1.1.1 - Receitas de  Pedágios    (Transp. Qd.2.1.1.2)</v>
          </cell>
          <cell r="G193">
            <v>42918.728907355711</v>
          </cell>
          <cell r="H193">
            <v>73335.170396858215</v>
          </cell>
          <cell r="I193">
            <v>83426.752991392408</v>
          </cell>
          <cell r="J193">
            <v>85537.598368012274</v>
          </cell>
          <cell r="K193">
            <v>91082.636147123616</v>
          </cell>
          <cell r="L193">
            <v>95533.540290929421</v>
          </cell>
          <cell r="M193">
            <v>98685.974208082524</v>
          </cell>
          <cell r="N193">
            <v>101941.83161754541</v>
          </cell>
          <cell r="O193">
            <v>105057.01460156949</v>
          </cell>
          <cell r="P193">
            <v>108267.90676077316</v>
          </cell>
          <cell r="Q193">
            <v>111577.52540238072</v>
          </cell>
          <cell r="R193">
            <v>114988.91461844981</v>
          </cell>
          <cell r="S193">
            <v>118505.17050140261</v>
          </cell>
          <cell r="T193">
            <v>121537.06426355509</v>
          </cell>
          <cell r="U193">
            <v>124647.19282163159</v>
          </cell>
          <cell r="V193">
            <v>127837.48928332981</v>
          </cell>
          <cell r="W193">
            <v>134091.92357437478</v>
          </cell>
          <cell r="X193">
            <v>137532.44142815459</v>
          </cell>
          <cell r="Y193">
            <v>141062.02947148957</v>
          </cell>
          <cell r="Z193">
            <v>144682.95370968524</v>
          </cell>
          <cell r="AA193">
            <v>2162249.8593640961</v>
          </cell>
        </row>
        <row r="194">
          <cell r="B194" t="str">
            <v>1.1.2 - Outras Receitas Operacionais    (calculado 2.1.2.)</v>
          </cell>
          <cell r="G194">
            <v>63.049761711866722</v>
          </cell>
          <cell r="H194">
            <v>64.353557256218977</v>
          </cell>
          <cell r="I194">
            <v>64.34870100931677</v>
          </cell>
          <cell r="J194">
            <v>65.3545202039533</v>
          </cell>
          <cell r="K194">
            <v>65.053206513898246</v>
          </cell>
          <cell r="L194">
            <v>67.047966641394993</v>
          </cell>
          <cell r="M194">
            <v>68.050877703281188</v>
          </cell>
          <cell r="N194">
            <v>68.049494683656008</v>
          </cell>
          <cell r="O194">
            <v>69.048529232991157</v>
          </cell>
          <cell r="P194">
            <v>70.050639488573665</v>
          </cell>
          <cell r="Q194">
            <v>71.048430984952105</v>
          </cell>
          <cell r="R194">
            <v>71.04807366784533</v>
          </cell>
          <cell r="S194">
            <v>73.052633788308</v>
          </cell>
          <cell r="T194">
            <v>74.050112325112437</v>
          </cell>
          <cell r="U194">
            <v>75.05066916697686</v>
          </cell>
          <cell r="V194">
            <v>75.047485687884489</v>
          </cell>
          <cell r="W194">
            <v>76.046904207509684</v>
          </cell>
          <cell r="X194">
            <v>77.049957192066216</v>
          </cell>
          <cell r="Y194">
            <v>79.450946682244435</v>
          </cell>
          <cell r="Z194">
            <v>79.048297917362731</v>
          </cell>
          <cell r="AA194">
            <v>1415.3007660654132</v>
          </cell>
        </row>
        <row r="195">
          <cell r="B195" t="str">
            <v>2 -  DEDUÇÕES DA RECEITA    (2.1)</v>
          </cell>
          <cell r="G195">
            <v>1719.4501921364872</v>
          </cell>
          <cell r="H195">
            <v>2686.962626377926</v>
          </cell>
          <cell r="I195">
            <v>4265.6040472315526</v>
          </cell>
          <cell r="J195">
            <v>7204.7790777332639</v>
          </cell>
          <cell r="K195">
            <v>8868.8938706406389</v>
          </cell>
          <cell r="L195">
            <v>8279.7051848417213</v>
          </cell>
          <cell r="M195">
            <v>8552.8032441933592</v>
          </cell>
          <cell r="N195">
            <v>8834.8363280710473</v>
          </cell>
          <cell r="O195">
            <v>9104.7091493719981</v>
          </cell>
          <cell r="P195">
            <v>9382.8745490423116</v>
          </cell>
          <cell r="Q195">
            <v>9669.5901808841991</v>
          </cell>
          <cell r="R195">
            <v>9965.0937946432459</v>
          </cell>
          <cell r="S195">
            <v>10269.73613509079</v>
          </cell>
          <cell r="T195">
            <v>10532.402552513489</v>
          </cell>
          <cell r="U195">
            <v>10801.844476499999</v>
          </cell>
          <cell r="V195">
            <v>11078.208684051984</v>
          </cell>
          <cell r="W195">
            <v>11619.969948626238</v>
          </cell>
          <cell r="X195">
            <v>11918.032264941026</v>
          </cell>
          <cell r="Y195">
            <v>12223.844291621683</v>
          </cell>
          <cell r="Z195">
            <v>12537.494323561841</v>
          </cell>
          <cell r="AA195">
            <v>179516.83492207481</v>
          </cell>
        </row>
        <row r="196">
          <cell r="B196" t="str">
            <v>2.1 - Tributos sobre Faturamento    (2.1.1+ .... + 2.1.4)</v>
          </cell>
          <cell r="G196">
            <v>1719.4501921364872</v>
          </cell>
          <cell r="H196">
            <v>2686.962626377926</v>
          </cell>
          <cell r="I196">
            <v>4265.6040472315526</v>
          </cell>
          <cell r="J196">
            <v>7204.7790777332639</v>
          </cell>
          <cell r="K196">
            <v>8868.8938706406389</v>
          </cell>
          <cell r="L196">
            <v>8279.7051848417213</v>
          </cell>
          <cell r="M196">
            <v>8552.8032441933592</v>
          </cell>
          <cell r="N196">
            <v>8834.8363280710473</v>
          </cell>
          <cell r="O196">
            <v>9104.7091493719981</v>
          </cell>
          <cell r="P196">
            <v>9382.8745490423116</v>
          </cell>
          <cell r="Q196">
            <v>9669.5901808841991</v>
          </cell>
          <cell r="R196">
            <v>9965.0937946432459</v>
          </cell>
          <cell r="S196">
            <v>10269.73613509079</v>
          </cell>
          <cell r="T196">
            <v>10532.402552513489</v>
          </cell>
          <cell r="U196">
            <v>10801.844476499999</v>
          </cell>
          <cell r="V196">
            <v>11078.208684051984</v>
          </cell>
          <cell r="W196">
            <v>11619.969948626238</v>
          </cell>
          <cell r="X196">
            <v>11918.032264941026</v>
          </cell>
          <cell r="Y196">
            <v>12223.844291621683</v>
          </cell>
          <cell r="Z196">
            <v>12537.494323561841</v>
          </cell>
          <cell r="AA196">
            <v>179516.83492207481</v>
          </cell>
        </row>
        <row r="197">
          <cell r="B197" t="str">
            <v>2.1.1 - I.S.S    (transp. Qd  1.3.)</v>
          </cell>
          <cell r="G197">
            <v>0</v>
          </cell>
          <cell r="H197">
            <v>0</v>
          </cell>
          <cell r="I197">
            <v>1093.280598734673</v>
          </cell>
          <cell r="J197">
            <v>3433.6396586653905</v>
          </cell>
          <cell r="K197">
            <v>4557.4307419177621</v>
          </cell>
          <cell r="L197">
            <v>4780.0137579513421</v>
          </cell>
          <cell r="M197">
            <v>4937.6746031941611</v>
          </cell>
          <cell r="N197">
            <v>5100.5102726260029</v>
          </cell>
          <cell r="O197">
            <v>5256.309468467125</v>
          </cell>
          <cell r="P197">
            <v>5416.8969212470729</v>
          </cell>
          <cell r="Q197">
            <v>5582.4206084044381</v>
          </cell>
          <cell r="R197">
            <v>5753.0331047133668</v>
          </cell>
          <cell r="S197">
            <v>5928.8917258393158</v>
          </cell>
          <cell r="T197">
            <v>6080.532381946502</v>
          </cell>
          <cell r="U197">
            <v>6236.0845322980595</v>
          </cell>
          <cell r="V197">
            <v>6395.6498533311251</v>
          </cell>
          <cell r="W197">
            <v>6708.4163293745078</v>
          </cell>
          <cell r="X197">
            <v>6880.4930462296752</v>
          </cell>
          <cell r="Y197">
            <v>7057.0220401124943</v>
          </cell>
          <cell r="Z197">
            <v>7238.1194258739451</v>
          </cell>
          <cell r="AA197">
            <v>98436.419070926975</v>
          </cell>
        </row>
        <row r="198">
          <cell r="B198" t="str">
            <v>2.1.2 - Cofins    (transp. Qd 1.3.)</v>
          </cell>
          <cell r="G198">
            <v>1293.3712014175785</v>
          </cell>
          <cell r="H198">
            <v>2208.6740239602304</v>
          </cell>
          <cell r="I198">
            <v>2512.3501104116258</v>
          </cell>
          <cell r="J198">
            <v>2772.5434878498054</v>
          </cell>
          <cell r="K198">
            <v>3564.0894499855663</v>
          </cell>
          <cell r="L198">
            <v>2876.7351833821044</v>
          </cell>
          <cell r="M198">
            <v>2971.6238312505675</v>
          </cell>
          <cell r="N198">
            <v>3069.6052731080672</v>
          </cell>
          <cell r="O198">
            <v>3163.3730941481422</v>
          </cell>
          <cell r="P198">
            <v>3260.0215510732855</v>
          </cell>
          <cell r="Q198">
            <v>3359.6407077268891</v>
          </cell>
          <cell r="R198">
            <v>3462.3023627960529</v>
          </cell>
          <cell r="S198">
            <v>3568.1602497332869</v>
          </cell>
          <cell r="T198">
            <v>3659.4229496095109</v>
          </cell>
          <cell r="U198">
            <v>3753.039844683829</v>
          </cell>
          <cell r="V198">
            <v>3849.0499816028887</v>
          </cell>
          <cell r="W198">
            <v>4037.2828176635358</v>
          </cell>
          <cell r="X198">
            <v>4140.8426223578044</v>
          </cell>
          <cell r="Y198">
            <v>4247.1103709020899</v>
          </cell>
          <cell r="Z198">
            <v>4356.0707868096069</v>
          </cell>
          <cell r="AA198">
            <v>66125.309900472465</v>
          </cell>
        </row>
        <row r="199">
          <cell r="B199" t="str">
            <v>2.1.3 - Pis / Pasep    (transp. Qd 1.3.)</v>
          </cell>
          <cell r="G199">
            <v>280.0789907189087</v>
          </cell>
          <cell r="H199">
            <v>478.28860241769536</v>
          </cell>
          <cell r="I199">
            <v>659.973338085254</v>
          </cell>
          <cell r="J199">
            <v>998.5959312180687</v>
          </cell>
          <cell r="K199">
            <v>747.37367873731023</v>
          </cell>
          <cell r="L199">
            <v>622.95624350827461</v>
          </cell>
          <cell r="M199">
            <v>643.50480974863046</v>
          </cell>
          <cell r="N199">
            <v>664.72078233697687</v>
          </cell>
          <cell r="O199">
            <v>685.02658675673001</v>
          </cell>
          <cell r="P199">
            <v>705.95607672195399</v>
          </cell>
          <cell r="Q199">
            <v>727.52886475287255</v>
          </cell>
          <cell r="R199">
            <v>749.75832713382601</v>
          </cell>
          <cell r="S199">
            <v>772.68415951818884</v>
          </cell>
          <cell r="T199">
            <v>792.44722095747511</v>
          </cell>
          <cell r="U199">
            <v>812.72009951811106</v>
          </cell>
          <cell r="V199">
            <v>833.50884911796959</v>
          </cell>
          <cell r="W199">
            <v>874.2708015881941</v>
          </cell>
          <cell r="X199">
            <v>896.69659635354765</v>
          </cell>
          <cell r="Y199">
            <v>919.71188060709869</v>
          </cell>
          <cell r="Z199">
            <v>943.30411087828998</v>
          </cell>
          <cell r="AA199">
            <v>14809.105950675381</v>
          </cell>
        </row>
        <row r="200">
          <cell r="B200" t="str">
            <v>2.1.4 - CPMF    (transp Qd 1.3.)</v>
          </cell>
          <cell r="G200">
            <v>146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146</v>
          </cell>
        </row>
        <row r="201">
          <cell r="B201" t="str">
            <v>3 -  RECEITA LIQUIDA    (1 - 2)</v>
          </cell>
          <cell r="G201">
            <v>41262.328476931092</v>
          </cell>
          <cell r="H201">
            <v>70712.561327736519</v>
          </cell>
          <cell r="I201">
            <v>79225.49764517018</v>
          </cell>
          <cell r="J201">
            <v>78398.173810482956</v>
          </cell>
          <cell r="K201">
            <v>82278.79548299688</v>
          </cell>
          <cell r="L201">
            <v>87320.883072729092</v>
          </cell>
          <cell r="M201">
            <v>90201.221841592444</v>
          </cell>
          <cell r="N201">
            <v>93175.044784158017</v>
          </cell>
          <cell r="O201">
            <v>96021.353981430497</v>
          </cell>
          <cell r="P201">
            <v>98955.082851219413</v>
          </cell>
          <cell r="Q201">
            <v>101978.98365248147</v>
          </cell>
          <cell r="R201">
            <v>105094.8688974744</v>
          </cell>
          <cell r="S201">
            <v>108308.48700010013</v>
          </cell>
          <cell r="T201">
            <v>111078.71182336671</v>
          </cell>
          <cell r="U201">
            <v>113920.39901429856</v>
          </cell>
          <cell r="V201">
            <v>116834.3280849657</v>
          </cell>
          <cell r="W201">
            <v>122548.00052995604</v>
          </cell>
          <cell r="X201">
            <v>125691.45912040563</v>
          </cell>
          <cell r="Y201">
            <v>128917.63612655013</v>
          </cell>
          <cell r="Z201">
            <v>132224.50768404076</v>
          </cell>
          <cell r="AA201">
            <v>1984148.3252080865</v>
          </cell>
        </row>
        <row r="202">
          <cell r="B202" t="str">
            <v>4 -  DESPESAS    (4.1)</v>
          </cell>
          <cell r="G202">
            <v>30995.095830284572</v>
          </cell>
          <cell r="H202">
            <v>38361.096114805281</v>
          </cell>
          <cell r="I202">
            <v>41891.111733269376</v>
          </cell>
          <cell r="J202">
            <v>44713.647032996392</v>
          </cell>
          <cell r="K202">
            <v>46894.510760062556</v>
          </cell>
          <cell r="L202">
            <v>50036.579889552915</v>
          </cell>
          <cell r="M202">
            <v>51110.342092652958</v>
          </cell>
          <cell r="N202">
            <v>52105.505894836591</v>
          </cell>
          <cell r="O202">
            <v>53526.050833625588</v>
          </cell>
          <cell r="P202">
            <v>55192.054066667501</v>
          </cell>
          <cell r="Q202">
            <v>56587.668742651556</v>
          </cell>
          <cell r="R202">
            <v>58642.572575810358</v>
          </cell>
          <cell r="S202">
            <v>59045.871400316733</v>
          </cell>
          <cell r="T202">
            <v>60868.331231161697</v>
          </cell>
          <cell r="U202">
            <v>64186.852172162813</v>
          </cell>
          <cell r="V202">
            <v>69596.308941688039</v>
          </cell>
          <cell r="W202">
            <v>74664.804666328593</v>
          </cell>
          <cell r="X202">
            <v>90410.155538578358</v>
          </cell>
          <cell r="Y202">
            <v>109616.27563567692</v>
          </cell>
          <cell r="Z202">
            <v>157695.41525327662</v>
          </cell>
          <cell r="AA202">
            <v>1266140.2504064057</v>
          </cell>
        </row>
        <row r="203">
          <cell r="B203" t="str">
            <v>4.1 - Operacionais    (4.1.1+ .... + 4.1.10)</v>
          </cell>
          <cell r="G203">
            <v>30995.095830284572</v>
          </cell>
          <cell r="H203">
            <v>38361.096114805281</v>
          </cell>
          <cell r="I203">
            <v>41891.111733269376</v>
          </cell>
          <cell r="J203">
            <v>44713.647032996392</v>
          </cell>
          <cell r="K203">
            <v>46894.510760062556</v>
          </cell>
          <cell r="L203">
            <v>50036.579889552915</v>
          </cell>
          <cell r="M203">
            <v>51110.342092652958</v>
          </cell>
          <cell r="N203">
            <v>52105.505894836591</v>
          </cell>
          <cell r="O203">
            <v>53526.050833625588</v>
          </cell>
          <cell r="P203">
            <v>55192.054066667501</v>
          </cell>
          <cell r="Q203">
            <v>56587.668742651556</v>
          </cell>
          <cell r="R203">
            <v>58642.572575810358</v>
          </cell>
          <cell r="S203">
            <v>59045.871400316733</v>
          </cell>
          <cell r="T203">
            <v>60868.331231161697</v>
          </cell>
          <cell r="U203">
            <v>64186.852172162813</v>
          </cell>
          <cell r="V203">
            <v>69596.308941688039</v>
          </cell>
          <cell r="W203">
            <v>74664.804666328593</v>
          </cell>
          <cell r="X203">
            <v>90410.155538578358</v>
          </cell>
          <cell r="Y203">
            <v>109616.27563567692</v>
          </cell>
          <cell r="Z203">
            <v>157695.41525327662</v>
          </cell>
          <cell r="AA203">
            <v>1266140.2504064057</v>
          </cell>
        </row>
        <row r="204">
          <cell r="B204" t="str">
            <v>4.1.1  -  Pessoal e Administradores    (Transp. Qd. 1.3.)</v>
          </cell>
          <cell r="G204">
            <v>11582.927556627623</v>
          </cell>
          <cell r="H204">
            <v>18033.817784754669</v>
          </cell>
          <cell r="I204">
            <v>18835.696414853173</v>
          </cell>
          <cell r="J204">
            <v>18979.733588298932</v>
          </cell>
          <cell r="K204">
            <v>18979.733588298932</v>
          </cell>
          <cell r="L204">
            <v>18979.733588298932</v>
          </cell>
          <cell r="M204">
            <v>18806.174367121308</v>
          </cell>
          <cell r="N204">
            <v>18806.174367121308</v>
          </cell>
          <cell r="O204">
            <v>18835.696414853173</v>
          </cell>
          <cell r="P204">
            <v>18806.174367121308</v>
          </cell>
          <cell r="Q204">
            <v>18806.174367121308</v>
          </cell>
          <cell r="R204">
            <v>18806.174367121308</v>
          </cell>
          <cell r="S204">
            <v>18806.174367121308</v>
          </cell>
          <cell r="T204">
            <v>18806.174367121308</v>
          </cell>
          <cell r="U204">
            <v>18806.174367121308</v>
          </cell>
          <cell r="V204">
            <v>18835.696414853173</v>
          </cell>
          <cell r="W204">
            <v>18979.972660132818</v>
          </cell>
          <cell r="X204">
            <v>18979.733588298932</v>
          </cell>
          <cell r="Y204">
            <v>18979.733588298932</v>
          </cell>
          <cell r="Z204">
            <v>18979.733588298932</v>
          </cell>
          <cell r="AA204">
            <v>369431.60371283873</v>
          </cell>
        </row>
        <row r="205">
          <cell r="B205" t="str">
            <v>4.1.2  -  Conservação de Rotina    (Transp. Qd. 1.3.)</v>
          </cell>
          <cell r="G205">
            <v>7153.0949996909385</v>
          </cell>
          <cell r="H205">
            <v>5137.2138388968506</v>
          </cell>
          <cell r="I205">
            <v>5377.9101341428177</v>
          </cell>
          <cell r="J205">
            <v>5676.0140672236303</v>
          </cell>
          <cell r="K205">
            <v>5770.1339395313244</v>
          </cell>
          <cell r="L205">
            <v>5920.9967754238587</v>
          </cell>
          <cell r="M205">
            <v>5923.6655754238591</v>
          </cell>
          <cell r="N205">
            <v>5926.3343754238576</v>
          </cell>
          <cell r="O205">
            <v>5929.0031754238589</v>
          </cell>
          <cell r="P205">
            <v>5933.0063754238581</v>
          </cell>
          <cell r="Q205">
            <v>5922.7089733046587</v>
          </cell>
          <cell r="R205">
            <v>5925.3777733046581</v>
          </cell>
          <cell r="S205">
            <v>5940.8687446238582</v>
          </cell>
          <cell r="T205">
            <v>5943.458986721299</v>
          </cell>
          <cell r="U205">
            <v>5999.0331279285474</v>
          </cell>
          <cell r="V205">
            <v>6145.8426453658431</v>
          </cell>
          <cell r="W205">
            <v>6293.1229900917788</v>
          </cell>
          <cell r="X205">
            <v>6299.1582718464961</v>
          </cell>
          <cell r="Y205">
            <v>6562.9695093010187</v>
          </cell>
          <cell r="Z205">
            <v>6812.7863690472386</v>
          </cell>
          <cell r="AA205">
            <v>120592.70064814026</v>
          </cell>
        </row>
        <row r="206">
          <cell r="B206" t="str">
            <v>4.1.3  -  Consumo    (Transp. Qd. 1.3.)</v>
          </cell>
          <cell r="G206">
            <v>573.52042637185912</v>
          </cell>
          <cell r="H206">
            <v>1000.1984702424224</v>
          </cell>
          <cell r="I206">
            <v>1063.363142658214</v>
          </cell>
          <cell r="J206">
            <v>1070.4871072391923</v>
          </cell>
          <cell r="K206">
            <v>1070.4871072391923</v>
          </cell>
          <cell r="L206">
            <v>1070.4871072391923</v>
          </cell>
          <cell r="M206">
            <v>1061.9384195958114</v>
          </cell>
          <cell r="N206">
            <v>1061.9384195958114</v>
          </cell>
          <cell r="O206">
            <v>1063.363142658214</v>
          </cell>
          <cell r="P206">
            <v>1061.9384195958114</v>
          </cell>
          <cell r="Q206">
            <v>1061.9384195958114</v>
          </cell>
          <cell r="R206">
            <v>1062.2926549056228</v>
          </cell>
          <cell r="S206">
            <v>1062.2926549056228</v>
          </cell>
          <cell r="T206">
            <v>1062.2926549056228</v>
          </cell>
          <cell r="U206">
            <v>1062.2926549056228</v>
          </cell>
          <cell r="V206">
            <v>1063.7174592493147</v>
          </cell>
          <cell r="W206">
            <v>1070.8418276591092</v>
          </cell>
          <cell r="X206">
            <v>1070.8418276591092</v>
          </cell>
          <cell r="Y206">
            <v>1070.8418276591092</v>
          </cell>
          <cell r="Z206">
            <v>1070.8418276591092</v>
          </cell>
          <cell r="AA206">
            <v>20755.915571539779</v>
          </cell>
        </row>
        <row r="207">
          <cell r="B207" t="str">
            <v>4.1.4  -  Transportes    (Transp. Qd. 1.3.)</v>
          </cell>
          <cell r="G207">
            <v>113.2325</v>
          </cell>
          <cell r="H207">
            <v>190.96999999999997</v>
          </cell>
          <cell r="I207">
            <v>200.06899999999999</v>
          </cell>
          <cell r="J207">
            <v>200.06899999999999</v>
          </cell>
          <cell r="K207">
            <v>200.06899999999999</v>
          </cell>
          <cell r="L207">
            <v>200.06899999999999</v>
          </cell>
          <cell r="M207">
            <v>200.06899999999999</v>
          </cell>
          <cell r="N207">
            <v>200.06899999999999</v>
          </cell>
          <cell r="O207">
            <v>200.06899999999999</v>
          </cell>
          <cell r="P207">
            <v>200.06899999999999</v>
          </cell>
          <cell r="Q207">
            <v>200.06899999999999</v>
          </cell>
          <cell r="R207">
            <v>200.06899999999999</v>
          </cell>
          <cell r="S207">
            <v>200.06899999999999</v>
          </cell>
          <cell r="T207">
            <v>200.06899999999999</v>
          </cell>
          <cell r="U207">
            <v>200.06899999999999</v>
          </cell>
          <cell r="V207">
            <v>200.06899999999999</v>
          </cell>
          <cell r="W207">
            <v>200.06899999999999</v>
          </cell>
          <cell r="X207">
            <v>200.06899999999999</v>
          </cell>
          <cell r="Y207">
            <v>200.06899999999999</v>
          </cell>
          <cell r="Z207">
            <v>200.06899999999999</v>
          </cell>
          <cell r="AA207">
            <v>3905.4444999999996</v>
          </cell>
        </row>
        <row r="208">
          <cell r="B208" t="str">
            <v>4.1.5  -  Diversas    (Transp. Qd. 1.3.)</v>
          </cell>
          <cell r="G208">
            <v>1240.2</v>
          </cell>
          <cell r="H208">
            <v>1314.6</v>
          </cell>
          <cell r="I208">
            <v>1314.6</v>
          </cell>
          <cell r="J208">
            <v>1314.6</v>
          </cell>
          <cell r="K208">
            <v>1314.6</v>
          </cell>
          <cell r="L208">
            <v>1314.6</v>
          </cell>
          <cell r="M208">
            <v>1314.6</v>
          </cell>
          <cell r="N208">
            <v>1314.6</v>
          </cell>
          <cell r="O208">
            <v>1314.6</v>
          </cell>
          <cell r="P208">
            <v>1314.6</v>
          </cell>
          <cell r="Q208">
            <v>1314.6</v>
          </cell>
          <cell r="R208">
            <v>1314.6</v>
          </cell>
          <cell r="S208">
            <v>1314.6</v>
          </cell>
          <cell r="T208">
            <v>1314.6</v>
          </cell>
          <cell r="U208">
            <v>1314.6</v>
          </cell>
          <cell r="V208">
            <v>1314.6</v>
          </cell>
          <cell r="W208">
            <v>1314.6</v>
          </cell>
          <cell r="X208">
            <v>1314.6</v>
          </cell>
          <cell r="Y208">
            <v>1314.6</v>
          </cell>
          <cell r="Z208">
            <v>1314.6</v>
          </cell>
          <cell r="AA208">
            <v>26217.599999999991</v>
          </cell>
        </row>
        <row r="209">
          <cell r="B209" t="str">
            <v>4.1.6  -  Depreciação/Amortização    (Transp. Qd. 1.3.)</v>
          </cell>
          <cell r="G209">
            <v>3680.2055671792796</v>
          </cell>
          <cell r="H209">
            <v>6889.1986638878861</v>
          </cell>
          <cell r="I209">
            <v>8886.8046309360252</v>
          </cell>
          <cell r="J209">
            <v>11232.424313459311</v>
          </cell>
          <cell r="K209">
            <v>13341.787949021662</v>
          </cell>
          <cell r="L209">
            <v>16197.406827367984</v>
          </cell>
          <cell r="M209">
            <v>17383.994013231531</v>
          </cell>
          <cell r="N209">
            <v>18307.97786154905</v>
          </cell>
          <cell r="O209">
            <v>19540.875109391334</v>
          </cell>
          <cell r="P209">
            <v>21081.576914309509</v>
          </cell>
          <cell r="Q209">
            <v>22457.060029408189</v>
          </cell>
          <cell r="R209">
            <v>24341.389737393125</v>
          </cell>
          <cell r="S209">
            <v>24612.443929906258</v>
          </cell>
          <cell r="T209">
            <v>26397.251001803801</v>
          </cell>
          <cell r="U209">
            <v>29418.364779640469</v>
          </cell>
          <cell r="V209">
            <v>34530.154452350682</v>
          </cell>
          <cell r="W209">
            <v>39153.558142554415</v>
          </cell>
          <cell r="X209">
            <v>54526.816178887908</v>
          </cell>
          <cell r="Y209">
            <v>73331.457474645184</v>
          </cell>
          <cell r="Z209">
            <v>121203.43243164844</v>
          </cell>
          <cell r="AA209">
            <v>586514.18000857206</v>
          </cell>
        </row>
        <row r="210">
          <cell r="B210" t="str">
            <v>4.1.7  -  Seguros    (transp. Qd 1.3.)</v>
          </cell>
          <cell r="G210">
            <v>1572.2555341605957</v>
          </cell>
          <cell r="H210">
            <v>1357.2721863986244</v>
          </cell>
          <cell r="I210">
            <v>1484.145354189925</v>
          </cell>
          <cell r="J210">
            <v>1515.0740713628129</v>
          </cell>
          <cell r="K210">
            <v>1280.8352708394443</v>
          </cell>
          <cell r="L210">
            <v>1288.4964834817656</v>
          </cell>
          <cell r="M210">
            <v>1265.9150702698328</v>
          </cell>
          <cell r="N210">
            <v>1240.0237973062001</v>
          </cell>
          <cell r="O210">
            <v>1303.8052461122193</v>
          </cell>
          <cell r="P210">
            <v>1363.4311866533642</v>
          </cell>
          <cell r="Q210">
            <v>1298.5233789601659</v>
          </cell>
          <cell r="R210">
            <v>1369.6659178319169</v>
          </cell>
          <cell r="S210">
            <v>1385.4114292480403</v>
          </cell>
          <cell r="T210">
            <v>1333.3373709021025</v>
          </cell>
          <cell r="U210">
            <v>1485.8900122593996</v>
          </cell>
          <cell r="V210">
            <v>1516.6285532116285</v>
          </cell>
          <cell r="W210">
            <v>1481.7743987279027</v>
          </cell>
          <cell r="X210">
            <v>1748.8042314456668</v>
          </cell>
          <cell r="Y210">
            <v>1790.3355609259681</v>
          </cell>
          <cell r="Z210">
            <v>1649.00088437818</v>
          </cell>
          <cell r="AA210">
            <v>28730.625938665751</v>
          </cell>
        </row>
        <row r="211">
          <cell r="B211" t="str">
            <v xml:space="preserve">4.1.8  -  Garantias  (transp. Qd 1.3.)  </v>
          </cell>
          <cell r="G211">
            <v>392.96588618225434</v>
          </cell>
          <cell r="H211">
            <v>373.8210520013962</v>
          </cell>
          <cell r="I211">
            <v>361.61003771716526</v>
          </cell>
          <cell r="J211">
            <v>350.18466787036959</v>
          </cell>
          <cell r="K211">
            <v>339.92036181568318</v>
          </cell>
          <cell r="L211">
            <v>334.08814005272069</v>
          </cell>
          <cell r="M211">
            <v>328.50568807647818</v>
          </cell>
          <cell r="N211">
            <v>325.0540499857126</v>
          </cell>
          <cell r="O211">
            <v>321.63730896517745</v>
          </cell>
          <cell r="P211">
            <v>317.71394841231114</v>
          </cell>
          <cell r="Q211">
            <v>313.54292345409914</v>
          </cell>
          <cell r="R211">
            <v>307.41671996772089</v>
          </cell>
          <cell r="S211">
            <v>302.68010544299455</v>
          </cell>
          <cell r="T211">
            <v>298.62905391796221</v>
          </cell>
          <cell r="U211">
            <v>294.37065378005843</v>
          </cell>
          <cell r="V211">
            <v>287.62503634733855</v>
          </cell>
          <cell r="W211">
            <v>281.01407002078753</v>
          </cell>
          <cell r="X211">
            <v>276.81778683982918</v>
          </cell>
          <cell r="Y211">
            <v>266.7725520207444</v>
          </cell>
          <cell r="Z211">
            <v>256.61314753022089</v>
          </cell>
          <cell r="AA211">
            <v>6330.9831904010234</v>
          </cell>
        </row>
        <row r="212">
          <cell r="B212" t="str">
            <v xml:space="preserve">4.1.9  -  Parc.Variável da Concessão   </v>
          </cell>
          <cell r="G212">
            <v>1298.6933600720272</v>
          </cell>
          <cell r="H212">
            <v>2216.004118623433</v>
          </cell>
          <cell r="I212">
            <v>2518.9130187720516</v>
          </cell>
          <cell r="J212">
            <v>2582.4333540064863</v>
          </cell>
          <cell r="K212">
            <v>2748.9435433163253</v>
          </cell>
          <cell r="L212">
            <v>2882.7019676884684</v>
          </cell>
          <cell r="M212">
            <v>2977.4799589341446</v>
          </cell>
          <cell r="N212">
            <v>3075.3340238546539</v>
          </cell>
          <cell r="O212">
            <v>3169.001436221612</v>
          </cell>
          <cell r="P212">
            <v>3265.5438551513403</v>
          </cell>
          <cell r="Q212">
            <v>3365.0516508073288</v>
          </cell>
          <cell r="R212">
            <v>3467.5864052860156</v>
          </cell>
          <cell r="S212">
            <v>3573.3311690686623</v>
          </cell>
          <cell r="T212">
            <v>3664.5187957895996</v>
          </cell>
          <cell r="U212">
            <v>3758.0575765274143</v>
          </cell>
          <cell r="V212">
            <v>3853.9753803100575</v>
          </cell>
          <cell r="W212">
            <v>4041.851577141786</v>
          </cell>
          <cell r="X212">
            <v>4145.3146536004042</v>
          </cell>
          <cell r="Y212">
            <v>4251.496122825959</v>
          </cell>
          <cell r="Z212">
            <v>4360.3380047144983</v>
          </cell>
          <cell r="AA212">
            <v>65216.569972712256</v>
          </cell>
        </row>
        <row r="213">
          <cell r="B213" t="str">
            <v xml:space="preserve">4.1.10 - Parcela Fixa da Concessão   </v>
          </cell>
          <cell r="G213">
            <v>3388</v>
          </cell>
          <cell r="H213">
            <v>1848</v>
          </cell>
          <cell r="I213">
            <v>1848</v>
          </cell>
          <cell r="J213">
            <v>1792.6268635356687</v>
          </cell>
          <cell r="K213">
            <v>1848</v>
          </cell>
          <cell r="L213">
            <v>1848</v>
          </cell>
          <cell r="M213">
            <v>1848</v>
          </cell>
          <cell r="N213">
            <v>1848</v>
          </cell>
          <cell r="O213">
            <v>1848</v>
          </cell>
          <cell r="P213">
            <v>1848</v>
          </cell>
          <cell r="Q213">
            <v>1848</v>
          </cell>
          <cell r="R213">
            <v>1848</v>
          </cell>
          <cell r="S213">
            <v>1848</v>
          </cell>
          <cell r="T213">
            <v>1848</v>
          </cell>
          <cell r="U213">
            <v>1848</v>
          </cell>
          <cell r="V213">
            <v>1848</v>
          </cell>
          <cell r="W213">
            <v>1848</v>
          </cell>
          <cell r="X213">
            <v>1848</v>
          </cell>
          <cell r="Y213">
            <v>1848</v>
          </cell>
          <cell r="Z213">
            <v>1848</v>
          </cell>
          <cell r="AA213">
            <v>38444.626863535668</v>
          </cell>
        </row>
        <row r="214">
          <cell r="B214" t="str">
            <v>5 -  RESULTADO BRUTO OPERACIONAL     (3 - 4)</v>
          </cell>
          <cell r="G214">
            <v>10267.23264664652</v>
          </cell>
          <cell r="H214">
            <v>32351.465212931238</v>
          </cell>
          <cell r="I214">
            <v>37334.385911900805</v>
          </cell>
          <cell r="J214">
            <v>33684.526777486564</v>
          </cell>
          <cell r="K214">
            <v>35384.284722934324</v>
          </cell>
          <cell r="L214">
            <v>37284.303183176176</v>
          </cell>
          <cell r="M214">
            <v>39090.879748939486</v>
          </cell>
          <cell r="N214">
            <v>41069.538889321426</v>
          </cell>
          <cell r="O214">
            <v>42495.303147804909</v>
          </cell>
          <cell r="P214">
            <v>43763.028784551912</v>
          </cell>
          <cell r="Q214">
            <v>45391.314909829918</v>
          </cell>
          <cell r="R214">
            <v>46452.296321664042</v>
          </cell>
          <cell r="S214">
            <v>49262.615599783392</v>
          </cell>
          <cell r="T214">
            <v>50210.380592205016</v>
          </cell>
          <cell r="U214">
            <v>49733.546842135744</v>
          </cell>
          <cell r="V214">
            <v>47238.019143277663</v>
          </cell>
          <cell r="W214">
            <v>47883.19586362745</v>
          </cell>
          <cell r="X214">
            <v>35281.303581827277</v>
          </cell>
          <cell r="Y214">
            <v>19301.360490873209</v>
          </cell>
          <cell r="Z214">
            <v>-25470.90756923586</v>
          </cell>
          <cell r="AA214">
            <v>718008.07480168086</v>
          </cell>
        </row>
        <row r="215">
          <cell r="B215" t="str">
            <v>6 -  RESULTADO FINANCEIRO    (6.1)</v>
          </cell>
          <cell r="G215">
            <v>107.18821555385382</v>
          </cell>
          <cell r="H215">
            <v>183.10291300138854</v>
          </cell>
          <cell r="I215">
            <v>208.46688449711459</v>
          </cell>
          <cell r="J215">
            <v>220.56451528308182</v>
          </cell>
          <cell r="K215">
            <v>227.76659332539296</v>
          </cell>
          <cell r="L215">
            <v>239.19883965833188</v>
          </cell>
          <cell r="M215">
            <v>246.87243755162834</v>
          </cell>
          <cell r="N215">
            <v>254.55208129012647</v>
          </cell>
          <cell r="O215">
            <v>263.03252819691238</v>
          </cell>
          <cell r="P215">
            <v>270.4647650304816</v>
          </cell>
          <cell r="Q215">
            <v>279.09381019346398</v>
          </cell>
          <cell r="R215">
            <v>287.75477888688692</v>
          </cell>
          <cell r="S215">
            <v>296.4529331038799</v>
          </cell>
          <cell r="T215">
            <v>303.66266038584894</v>
          </cell>
          <cell r="U215">
            <v>311.82048385962611</v>
          </cell>
          <cell r="V215">
            <v>319.34123166753585</v>
          </cell>
          <cell r="W215">
            <v>335.15981178545013</v>
          </cell>
          <cell r="X215">
            <v>343.84860356066372</v>
          </cell>
          <cell r="Y215">
            <v>352.54507236802482</v>
          </cell>
          <cell r="Z215">
            <v>361.99487808384293</v>
          </cell>
          <cell r="AA215">
            <v>5412.8840372835366</v>
          </cell>
        </row>
        <row r="216">
          <cell r="B216" t="str">
            <v>6.1 - Receitas    (Transp. Qd. 2B)</v>
          </cell>
          <cell r="G216">
            <v>107.18821555385382</v>
          </cell>
          <cell r="H216">
            <v>183.10291300138854</v>
          </cell>
          <cell r="I216">
            <v>208.46688449711459</v>
          </cell>
          <cell r="J216">
            <v>220.56451528308182</v>
          </cell>
          <cell r="K216">
            <v>227.76659332539296</v>
          </cell>
          <cell r="L216">
            <v>239.19883965833188</v>
          </cell>
          <cell r="M216">
            <v>246.87243755162834</v>
          </cell>
          <cell r="N216">
            <v>254.55208129012647</v>
          </cell>
          <cell r="O216">
            <v>263.03252819691238</v>
          </cell>
          <cell r="P216">
            <v>270.4647650304816</v>
          </cell>
          <cell r="Q216">
            <v>279.09381019346398</v>
          </cell>
          <cell r="R216">
            <v>287.75477888688692</v>
          </cell>
          <cell r="S216">
            <v>296.4529331038799</v>
          </cell>
          <cell r="T216">
            <v>303.66266038584894</v>
          </cell>
          <cell r="U216">
            <v>311.82048385962611</v>
          </cell>
          <cell r="V216">
            <v>319.34123166753585</v>
          </cell>
          <cell r="W216">
            <v>335.15981178545013</v>
          </cell>
          <cell r="X216">
            <v>343.84860356066372</v>
          </cell>
          <cell r="Y216">
            <v>352.54507236802482</v>
          </cell>
          <cell r="Z216">
            <v>361.99487808384293</v>
          </cell>
          <cell r="AA216">
            <v>5412.8840372835366</v>
          </cell>
        </row>
        <row r="217">
          <cell r="B217" t="str">
            <v>7 -  RESULTADO OPERACIONAL    (5 + 6)</v>
          </cell>
          <cell r="G217">
            <v>10374.420862200373</v>
          </cell>
          <cell r="H217">
            <v>32534.568125932627</v>
          </cell>
          <cell r="I217">
            <v>37542.852796397921</v>
          </cell>
          <cell r="J217">
            <v>33905.091292769648</v>
          </cell>
          <cell r="K217">
            <v>35612.05131625972</v>
          </cell>
          <cell r="L217">
            <v>37523.502022834509</v>
          </cell>
          <cell r="M217">
            <v>39337.75218649111</v>
          </cell>
          <cell r="N217">
            <v>41324.090970611549</v>
          </cell>
          <cell r="O217">
            <v>42758.335676001821</v>
          </cell>
          <cell r="P217">
            <v>44033.493549582396</v>
          </cell>
          <cell r="Q217">
            <v>45670.408720023384</v>
          </cell>
          <cell r="R217">
            <v>46740.051100550932</v>
          </cell>
          <cell r="S217">
            <v>49559.068532887271</v>
          </cell>
          <cell r="T217">
            <v>50514.043252590862</v>
          </cell>
          <cell r="U217">
            <v>50045.367325995372</v>
          </cell>
          <cell r="V217">
            <v>47557.360374945201</v>
          </cell>
          <cell r="W217">
            <v>48218.355675412902</v>
          </cell>
          <cell r="X217">
            <v>35625.152185387939</v>
          </cell>
          <cell r="Y217">
            <v>19653.905563241235</v>
          </cell>
          <cell r="Z217">
            <v>-25108.912691152018</v>
          </cell>
          <cell r="AA217">
            <v>723420.95883896435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21923.624831272969</v>
          </cell>
          <cell r="AA218">
            <v>21923.624831272969</v>
          </cell>
        </row>
        <row r="219">
          <cell r="B219" t="str">
            <v>9 -  RESULTADO ANTES CONTRIBUIÇÃO SOCIAL   (7 + 8)</v>
          </cell>
          <cell r="G219">
            <v>10374.420862200373</v>
          </cell>
          <cell r="H219">
            <v>32534.568125932627</v>
          </cell>
          <cell r="I219">
            <v>37542.852796397921</v>
          </cell>
          <cell r="J219">
            <v>33905.091292769648</v>
          </cell>
          <cell r="K219">
            <v>35612.05131625972</v>
          </cell>
          <cell r="L219">
            <v>37523.502022834509</v>
          </cell>
          <cell r="M219">
            <v>39337.75218649111</v>
          </cell>
          <cell r="N219">
            <v>41324.090970611549</v>
          </cell>
          <cell r="O219">
            <v>42758.335676001821</v>
          </cell>
          <cell r="P219">
            <v>44033.493549582396</v>
          </cell>
          <cell r="Q219">
            <v>45670.408720023384</v>
          </cell>
          <cell r="R219">
            <v>46740.051100550932</v>
          </cell>
          <cell r="S219">
            <v>49559.068532887271</v>
          </cell>
          <cell r="T219">
            <v>50514.043252590862</v>
          </cell>
          <cell r="U219">
            <v>50045.367325995372</v>
          </cell>
          <cell r="V219">
            <v>47557.360374945201</v>
          </cell>
          <cell r="W219">
            <v>48218.355675412902</v>
          </cell>
          <cell r="X219">
            <v>35625.152185387939</v>
          </cell>
          <cell r="Y219">
            <v>19653.905563241235</v>
          </cell>
          <cell r="Z219">
            <v>-3185.2878598790485</v>
          </cell>
          <cell r="AA219">
            <v>745344.58367023733</v>
          </cell>
        </row>
        <row r="220">
          <cell r="B220" t="str">
            <v>10- CONTRIBUIÇÃO SOCIAL (Legislação vigente)</v>
          </cell>
          <cell r="G220">
            <v>829.95366897602946</v>
          </cell>
          <cell r="H220">
            <v>2602.7654500746103</v>
          </cell>
          <cell r="I220">
            <v>3003.4282237118323</v>
          </cell>
          <cell r="J220">
            <v>2712.4073034215712</v>
          </cell>
          <cell r="K220">
            <v>2848.9641053007763</v>
          </cell>
          <cell r="L220">
            <v>3001.8801618267589</v>
          </cell>
          <cell r="M220">
            <v>3147.0201749192884</v>
          </cell>
          <cell r="N220">
            <v>3305.9272776489229</v>
          </cell>
          <cell r="O220">
            <v>3420.6668540801465</v>
          </cell>
          <cell r="P220">
            <v>3522.6794839665918</v>
          </cell>
          <cell r="Q220">
            <v>3653.6326976018709</v>
          </cell>
          <cell r="R220">
            <v>3739.2040880440732</v>
          </cell>
          <cell r="S220">
            <v>3964.7254826309809</v>
          </cell>
          <cell r="T220">
            <v>4041.12346020727</v>
          </cell>
          <cell r="U220">
            <v>4003.6293860796281</v>
          </cell>
          <cell r="V220">
            <v>3804.5888299956155</v>
          </cell>
          <cell r="W220">
            <v>3857.4684540330336</v>
          </cell>
          <cell r="X220">
            <v>2850.0121748310362</v>
          </cell>
          <cell r="Y220">
            <v>1572.3124450593002</v>
          </cell>
          <cell r="Z220">
            <v>5.4679018181828667</v>
          </cell>
          <cell r="AA220">
            <v>59887.857624227523</v>
          </cell>
        </row>
        <row r="221">
          <cell r="B221" t="str">
            <v>11- RESULTADO ANTES IMPOSTO DE RENDA    (9 - 10)</v>
          </cell>
          <cell r="G221">
            <v>9544.4671932243436</v>
          </cell>
          <cell r="H221">
            <v>29931.802675858016</v>
          </cell>
          <cell r="I221">
            <v>34539.42457268609</v>
          </cell>
          <cell r="J221">
            <v>31192.683989348076</v>
          </cell>
          <cell r="K221">
            <v>32763.087210958944</v>
          </cell>
          <cell r="L221">
            <v>34521.621861007749</v>
          </cell>
          <cell r="M221">
            <v>36190.732011571825</v>
          </cell>
          <cell r="N221">
            <v>38018.163692962626</v>
          </cell>
          <cell r="O221">
            <v>39337.668821921674</v>
          </cell>
          <cell r="P221">
            <v>40510.814065615807</v>
          </cell>
          <cell r="Q221">
            <v>42016.776022421516</v>
          </cell>
          <cell r="R221">
            <v>43000.847012506856</v>
          </cell>
          <cell r="S221">
            <v>45594.343050256291</v>
          </cell>
          <cell r="T221">
            <v>46472.919792383589</v>
          </cell>
          <cell r="U221">
            <v>46041.737939915743</v>
          </cell>
          <cell r="V221">
            <v>43752.771544949588</v>
          </cell>
          <cell r="W221">
            <v>44360.887221379868</v>
          </cell>
          <cell r="X221">
            <v>32775.140010556905</v>
          </cell>
          <cell r="Y221">
            <v>18081.593118181936</v>
          </cell>
          <cell r="Z221">
            <v>-3190.7557616972313</v>
          </cell>
          <cell r="AA221">
            <v>685456.7260460098</v>
          </cell>
        </row>
        <row r="222">
          <cell r="B222" t="str">
            <v>12- IMPOSTO DE RENDA (Legislação vigente)</v>
          </cell>
          <cell r="G222">
            <v>2569.605215550092</v>
          </cell>
          <cell r="H222">
            <v>8109.642031483153</v>
          </cell>
          <cell r="I222">
            <v>9361.7131990994785</v>
          </cell>
          <cell r="J222">
            <v>8452.2728231924084</v>
          </cell>
          <cell r="K222">
            <v>8879.0128290649263</v>
          </cell>
          <cell r="L222">
            <v>9356.8755057086273</v>
          </cell>
          <cell r="M222">
            <v>9810.4380466227776</v>
          </cell>
          <cell r="N222">
            <v>10307.022742652887</v>
          </cell>
          <cell r="O222">
            <v>10665.583919000457</v>
          </cell>
          <cell r="P222">
            <v>10984.373387395597</v>
          </cell>
          <cell r="Q222">
            <v>11393.602180005842</v>
          </cell>
          <cell r="R222">
            <v>11661.012775137729</v>
          </cell>
          <cell r="S222">
            <v>12365.76713322182</v>
          </cell>
          <cell r="T222">
            <v>12604.510813147717</v>
          </cell>
          <cell r="U222">
            <v>12487.341831498841</v>
          </cell>
          <cell r="V222">
            <v>11865.3400937363</v>
          </cell>
          <cell r="W222">
            <v>12030.588918853227</v>
          </cell>
          <cell r="X222">
            <v>8882.288046346981</v>
          </cell>
          <cell r="Y222">
            <v>4889.4763908103123</v>
          </cell>
          <cell r="Z222">
            <v>-6.0378068181786375</v>
          </cell>
          <cell r="AA222">
            <v>186670.43007571099</v>
          </cell>
        </row>
        <row r="223">
          <cell r="B223" t="str">
            <v>13- RESULTADO DE EXERCÍCIO    (11 - 12)</v>
          </cell>
          <cell r="G223">
            <v>6974.8619776742516</v>
          </cell>
          <cell r="H223">
            <v>21822.160644374864</v>
          </cell>
          <cell r="I223">
            <v>25177.711373586611</v>
          </cell>
          <cell r="J223">
            <v>22740.411166155667</v>
          </cell>
          <cell r="K223">
            <v>23884.074381894017</v>
          </cell>
          <cell r="L223">
            <v>25164.746355299121</v>
          </cell>
          <cell r="M223">
            <v>26380.293964949047</v>
          </cell>
          <cell r="N223">
            <v>27711.140950309738</v>
          </cell>
          <cell r="O223">
            <v>28672.084902921219</v>
          </cell>
          <cell r="P223">
            <v>29526.44067822021</v>
          </cell>
          <cell r="Q223">
            <v>30623.173842415672</v>
          </cell>
          <cell r="R223">
            <v>31339.834237369127</v>
          </cell>
          <cell r="S223">
            <v>33228.575917034468</v>
          </cell>
          <cell r="T223">
            <v>33868.408979235872</v>
          </cell>
          <cell r="U223">
            <v>33554.396108416899</v>
          </cell>
          <cell r="V223">
            <v>31887.431451213288</v>
          </cell>
          <cell r="W223">
            <v>32330.29830252664</v>
          </cell>
          <cell r="X223">
            <v>23892.851964209924</v>
          </cell>
          <cell r="Y223">
            <v>13192.116727371624</v>
          </cell>
          <cell r="Z223">
            <v>-3184.7179548790527</v>
          </cell>
          <cell r="AA223">
            <v>498786.29597029882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148178.36069067233</v>
          </cell>
          <cell r="H229">
            <v>151669.14651182317</v>
          </cell>
          <cell r="I229">
            <v>155242.16826534871</v>
          </cell>
          <cell r="J229">
            <v>158899.3632653438</v>
          </cell>
          <cell r="K229">
            <v>162642.71446514875</v>
          </cell>
          <cell r="L229">
            <v>166474.25153251871</v>
          </cell>
          <cell r="M229">
            <v>170396.05195012179</v>
          </cell>
          <cell r="N229">
            <v>174410.24214196278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1287912.2988229401</v>
          </cell>
        </row>
        <row r="230">
          <cell r="B230" t="str">
            <v>1.1 - Operacionais    (1.1.1 + 1.1.2)</v>
          </cell>
          <cell r="G230">
            <v>148178.36069067233</v>
          </cell>
          <cell r="H230">
            <v>151669.14651182317</v>
          </cell>
          <cell r="I230">
            <v>155242.16826534871</v>
          </cell>
          <cell r="J230">
            <v>158899.3632653438</v>
          </cell>
          <cell r="K230">
            <v>162642.71446514875</v>
          </cell>
          <cell r="L230">
            <v>166474.25153251871</v>
          </cell>
          <cell r="M230">
            <v>170396.05195012179</v>
          </cell>
          <cell r="N230">
            <v>174410.24214196278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1287912.2988229401</v>
          </cell>
        </row>
        <row r="231">
          <cell r="B231" t="str">
            <v>1.1.1 - Receitas de  Pedágios    (Transp. Qd.2.1.1.2)</v>
          </cell>
          <cell r="G231">
            <v>148091.442114</v>
          </cell>
          <cell r="H231">
            <v>151580.1803073216</v>
          </cell>
          <cell r="I231">
            <v>155151.10619500148</v>
          </cell>
          <cell r="J231">
            <v>158806.15595474333</v>
          </cell>
          <cell r="K231">
            <v>162547.31137672518</v>
          </cell>
          <cell r="L231">
            <v>166376.60093813806</v>
          </cell>
          <cell r="M231">
            <v>170296.10090303872</v>
          </cell>
          <cell r="N231">
            <v>174307.93644811251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1287156.834237081</v>
          </cell>
        </row>
        <row r="232">
          <cell r="B232" t="str">
            <v>1.1.2 - Outras Receitas Operacionais    (calculado 2.1.2.)</v>
          </cell>
          <cell r="G232">
            <v>86.918576672322089</v>
          </cell>
          <cell r="H232">
            <v>88.96620450156864</v>
          </cell>
          <cell r="I232">
            <v>91.06207034721659</v>
          </cell>
          <cell r="J232">
            <v>93.207310600456324</v>
          </cell>
          <cell r="K232">
            <v>95.403088423581877</v>
          </cell>
          <cell r="L232">
            <v>97.650594380664614</v>
          </cell>
          <cell r="M232">
            <v>99.951047083084319</v>
          </cell>
          <cell r="N232">
            <v>102.30569385026762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755.46458585916207</v>
          </cell>
        </row>
        <row r="233">
          <cell r="B233" t="str">
            <v>2 -  DEDUÇÕES DA RECEITA    (2.1)</v>
          </cell>
          <cell r="G233">
            <v>12817.428199743157</v>
          </cell>
          <cell r="H233">
            <v>13119.381173272706</v>
          </cell>
          <cell r="I233">
            <v>13428.447554952663</v>
          </cell>
          <cell r="J233">
            <v>13744.794922452238</v>
          </cell>
          <cell r="K233">
            <v>14068.594801235366</v>
          </cell>
          <cell r="L233">
            <v>14400.022757562867</v>
          </cell>
          <cell r="M233">
            <v>14739.258493685535</v>
          </cell>
          <cell r="N233">
            <v>15086.485945279779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111404.41384818431</v>
          </cell>
        </row>
        <row r="234">
          <cell r="B234" t="str">
            <v>2.1 - Tributos sobre Faturamento    (2.1.1+ .... + 2.1.4)</v>
          </cell>
          <cell r="G234">
            <v>12817.428199743157</v>
          </cell>
          <cell r="H234">
            <v>13119.381173272706</v>
          </cell>
          <cell r="I234">
            <v>13428.447554952663</v>
          </cell>
          <cell r="J234">
            <v>13744.794922452238</v>
          </cell>
          <cell r="K234">
            <v>14068.594801235366</v>
          </cell>
          <cell r="L234">
            <v>14400.022757562867</v>
          </cell>
          <cell r="M234">
            <v>14739.258493685535</v>
          </cell>
          <cell r="N234">
            <v>15086.485945279779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111404.41384818431</v>
          </cell>
        </row>
        <row r="235">
          <cell r="B235" t="str">
            <v>2.1.1 - I.S.S    (transp. Qd  1.3.)</v>
          </cell>
          <cell r="G235">
            <v>7408.9180345336172</v>
          </cell>
          <cell r="H235">
            <v>7583.4573255911591</v>
          </cell>
          <cell r="I235">
            <v>7762.1084132674359</v>
          </cell>
          <cell r="J235">
            <v>7944.96816326719</v>
          </cell>
          <cell r="K235">
            <v>8132.1357232574373</v>
          </cell>
          <cell r="L235">
            <v>8323.712576625936</v>
          </cell>
          <cell r="M235">
            <v>8519.80259750609</v>
          </cell>
          <cell r="N235">
            <v>8720.5121070981386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64395.614941147003</v>
          </cell>
        </row>
        <row r="236">
          <cell r="B236" t="str">
            <v>2.1.2 - Cofins    (transp. Qd 1.3.)</v>
          </cell>
          <cell r="G236">
            <v>4445.3508207201694</v>
          </cell>
          <cell r="H236">
            <v>4550.0743953546953</v>
          </cell>
          <cell r="I236">
            <v>4657.2650479604608</v>
          </cell>
          <cell r="J236">
            <v>4766.980897960314</v>
          </cell>
          <cell r="K236">
            <v>4879.281433954462</v>
          </cell>
          <cell r="L236">
            <v>4994.227545975561</v>
          </cell>
          <cell r="M236">
            <v>5111.8815585036537</v>
          </cell>
          <cell r="N236">
            <v>5232.3072642588832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38637.368964688198</v>
          </cell>
        </row>
        <row r="237">
          <cell r="B237" t="str">
            <v>2.1.3 - Pis / Pasep    (transp. Qd 1.3.)</v>
          </cell>
          <cell r="G237">
            <v>963.15934448937014</v>
          </cell>
          <cell r="H237">
            <v>985.84945232685061</v>
          </cell>
          <cell r="I237">
            <v>1009.0740937247665</v>
          </cell>
          <cell r="J237">
            <v>1032.8458612247346</v>
          </cell>
          <cell r="K237">
            <v>1057.1776440234669</v>
          </cell>
          <cell r="L237">
            <v>1082.0826349613715</v>
          </cell>
          <cell r="M237">
            <v>1107.5743376757916</v>
          </cell>
          <cell r="N237">
            <v>1133.6665739227581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8371.4299423491102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135360.93249092918</v>
          </cell>
          <cell r="H239">
            <v>138549.76533855047</v>
          </cell>
          <cell r="I239">
            <v>141813.72071039604</v>
          </cell>
          <cell r="J239">
            <v>145154.56834289155</v>
          </cell>
          <cell r="K239">
            <v>148574.11966391339</v>
          </cell>
          <cell r="L239">
            <v>152074.22877495585</v>
          </cell>
          <cell r="M239">
            <v>155656.79345643625</v>
          </cell>
          <cell r="N239">
            <v>159323.75619668301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1176507.8849747558</v>
          </cell>
        </row>
        <row r="240">
          <cell r="B240" t="str">
            <v>4 -  DESPESAS    (4.1)</v>
          </cell>
          <cell r="G240">
            <v>34059.549098354037</v>
          </cell>
          <cell r="H240">
            <v>34182.031964818467</v>
          </cell>
          <cell r="I240">
            <v>34307.400282651048</v>
          </cell>
          <cell r="J240">
            <v>34435.72202731514</v>
          </cell>
          <cell r="K240">
            <v>34567.066775640022</v>
          </cell>
          <cell r="L240">
            <v>34701.505743545938</v>
          </cell>
          <cell r="M240">
            <v>34839.111824657797</v>
          </cell>
          <cell r="N240">
            <v>34979.959629828474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276072.34734681086</v>
          </cell>
        </row>
        <row r="241">
          <cell r="B241" t="str">
            <v>4.1 - Operacionais    (4.1.1+ .... + 4.1.10)</v>
          </cell>
          <cell r="G241">
            <v>34059.549098354037</v>
          </cell>
          <cell r="H241">
            <v>34182.031964818467</v>
          </cell>
          <cell r="I241">
            <v>34307.400282651048</v>
          </cell>
          <cell r="J241">
            <v>34435.72202731514</v>
          </cell>
          <cell r="K241">
            <v>34567.066775640022</v>
          </cell>
          <cell r="L241">
            <v>34701.505743545938</v>
          </cell>
          <cell r="M241">
            <v>34839.111824657797</v>
          </cell>
          <cell r="N241">
            <v>34979.959629828474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276072.34734681086</v>
          </cell>
        </row>
        <row r="242">
          <cell r="B242" t="str">
            <v>4.1.1  -  Pessoal e Administradores    (Transp. Qd. 1.3.)</v>
          </cell>
          <cell r="G242">
            <v>18979.733588298932</v>
          </cell>
          <cell r="H242">
            <v>18979.733588298932</v>
          </cell>
          <cell r="I242">
            <v>18979.733588298932</v>
          </cell>
          <cell r="J242">
            <v>18979.733588298932</v>
          </cell>
          <cell r="K242">
            <v>18979.733588298932</v>
          </cell>
          <cell r="L242">
            <v>18979.733588298932</v>
          </cell>
          <cell r="M242">
            <v>18979.733588298932</v>
          </cell>
          <cell r="N242">
            <v>18979.733588298932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151837.86870639145</v>
          </cell>
        </row>
        <row r="243">
          <cell r="B243" t="str">
            <v>4.1.2  -  Conservação de Rotina    (Transp. Qd. 1.3.)</v>
          </cell>
          <cell r="G243">
            <v>6812.7863690472386</v>
          </cell>
          <cell r="H243">
            <v>6812.7863690472386</v>
          </cell>
          <cell r="I243">
            <v>6812.7863690472386</v>
          </cell>
          <cell r="J243">
            <v>6812.7863690472386</v>
          </cell>
          <cell r="K243">
            <v>6812.7863690472386</v>
          </cell>
          <cell r="L243">
            <v>6812.7863690472386</v>
          </cell>
          <cell r="M243">
            <v>6812.7863690472386</v>
          </cell>
          <cell r="N243">
            <v>6812.7863690472386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54502.290952377902</v>
          </cell>
        </row>
        <row r="244">
          <cell r="B244" t="str">
            <v>4.1.3  -  Consumo    (Transp. Qd. 1.3.)</v>
          </cell>
          <cell r="G244">
            <v>1070.8418276591092</v>
          </cell>
          <cell r="H244">
            <v>1070.8418276591092</v>
          </cell>
          <cell r="I244">
            <v>1070.8418276591092</v>
          </cell>
          <cell r="J244">
            <v>1070.8418276591092</v>
          </cell>
          <cell r="K244">
            <v>1070.8418276591092</v>
          </cell>
          <cell r="L244">
            <v>1070.8418276591092</v>
          </cell>
          <cell r="M244">
            <v>1070.8418276591092</v>
          </cell>
          <cell r="N244">
            <v>1070.8418276591092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8566.7346212728735</v>
          </cell>
        </row>
        <row r="245">
          <cell r="B245" t="str">
            <v>4.1.4  -  Transportes    (Transp. Qd. 1.3.)</v>
          </cell>
          <cell r="G245">
            <v>200.06899999999999</v>
          </cell>
          <cell r="H245">
            <v>200.06899999999999</v>
          </cell>
          <cell r="I245">
            <v>200.06899999999999</v>
          </cell>
          <cell r="J245">
            <v>200.06899999999999</v>
          </cell>
          <cell r="K245">
            <v>200.06899999999999</v>
          </cell>
          <cell r="L245">
            <v>200.06899999999999</v>
          </cell>
          <cell r="M245">
            <v>200.06899999999999</v>
          </cell>
          <cell r="N245">
            <v>200.06899999999999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1600.5519999999999</v>
          </cell>
        </row>
        <row r="246">
          <cell r="B246" t="str">
            <v>4.1.5  -  Diversas    (Transp. Qd. 1.3.)</v>
          </cell>
          <cell r="G246">
            <v>1314.6</v>
          </cell>
          <cell r="H246">
            <v>1314.6</v>
          </cell>
          <cell r="I246">
            <v>1314.6</v>
          </cell>
          <cell r="J246">
            <v>1314.6</v>
          </cell>
          <cell r="K246">
            <v>1314.6</v>
          </cell>
          <cell r="L246">
            <v>1314.6</v>
          </cell>
          <cell r="M246">
            <v>1314.6</v>
          </cell>
          <cell r="N246">
            <v>1314.6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10516.800000000001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1100.4720778941123</v>
          </cell>
          <cell r="H248">
            <v>1117.7433901763388</v>
          </cell>
          <cell r="I248">
            <v>1135.4215800333097</v>
          </cell>
          <cell r="J248">
            <v>1153.5162326869313</v>
          </cell>
          <cell r="K248">
            <v>1172.0371591677667</v>
          </cell>
          <cell r="L248">
            <v>1190.9944016346381</v>
          </cell>
          <cell r="M248">
            <v>1210.3982388195434</v>
          </cell>
          <cell r="N248">
            <v>1230.2591916008512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9310.8422720134913</v>
          </cell>
        </row>
        <row r="249">
          <cell r="B249" t="str">
            <v xml:space="preserve">4.1.8  -  Garantias  (transp. Qd 1.3.)  </v>
          </cell>
          <cell r="G249">
            <v>135.69541473447825</v>
          </cell>
          <cell r="H249">
            <v>136.18339428214526</v>
          </cell>
          <cell r="I249">
            <v>136.68286965199621</v>
          </cell>
          <cell r="J249">
            <v>137.19411166261011</v>
          </cell>
          <cell r="K249">
            <v>137.71739751251005</v>
          </cell>
          <cell r="L249">
            <v>138.25301093046193</v>
          </cell>
          <cell r="M249">
            <v>138.80124232931391</v>
          </cell>
          <cell r="N249">
            <v>139.36238896346006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1099.8898300669757</v>
          </cell>
        </row>
        <row r="250">
          <cell r="B250" t="str">
            <v xml:space="preserve">4.1.9  -  Parc.Variável da Concessão   </v>
          </cell>
          <cell r="G250">
            <v>4445.3508207201694</v>
          </cell>
          <cell r="H250">
            <v>4550.0743953546953</v>
          </cell>
          <cell r="I250">
            <v>4657.2650479604608</v>
          </cell>
          <cell r="J250">
            <v>4766.980897960314</v>
          </cell>
          <cell r="K250">
            <v>4879.281433954462</v>
          </cell>
          <cell r="L250">
            <v>4994.227545975561</v>
          </cell>
          <cell r="M250">
            <v>5111.8815585036537</v>
          </cell>
          <cell r="N250">
            <v>5232.3072642588832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38637.368964688198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101301.38339257514</v>
          </cell>
          <cell r="H252">
            <v>104367.733373732</v>
          </cell>
          <cell r="I252">
            <v>107506.320427745</v>
          </cell>
          <cell r="J252">
            <v>110718.8463155764</v>
          </cell>
          <cell r="K252">
            <v>114007.05288827336</v>
          </cell>
          <cell r="L252">
            <v>117372.7230314099</v>
          </cell>
          <cell r="M252">
            <v>120817.68163177845</v>
          </cell>
          <cell r="N252">
            <v>124343.79656685454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900435.53762794496</v>
          </cell>
        </row>
        <row r="253">
          <cell r="B253" t="str">
            <v>6 -  RESULTADO FINANCEIRO    (6.1)</v>
          </cell>
          <cell r="G253">
            <v>370.54472281559191</v>
          </cell>
          <cell r="H253">
            <v>379.2740153956816</v>
          </cell>
          <cell r="I253">
            <v>388.20895265037308</v>
          </cell>
          <cell r="J253">
            <v>397.35437915691057</v>
          </cell>
          <cell r="K253">
            <v>406.71525362108906</v>
          </cell>
          <cell r="L253">
            <v>416.29665156589465</v>
          </cell>
          <cell r="M253">
            <v>426.103768083484</v>
          </cell>
          <cell r="N253">
            <v>436.14192065199472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3220.6396639410195</v>
          </cell>
        </row>
        <row r="254">
          <cell r="B254" t="str">
            <v>6.1 - Receitas    (Transp. Qd. 2B)</v>
          </cell>
          <cell r="G254">
            <v>370.54472281559191</v>
          </cell>
          <cell r="H254">
            <v>379.2740153956816</v>
          </cell>
          <cell r="I254">
            <v>388.20895265037308</v>
          </cell>
          <cell r="J254">
            <v>397.35437915691057</v>
          </cell>
          <cell r="K254">
            <v>406.71525362108906</v>
          </cell>
          <cell r="L254">
            <v>416.29665156589465</v>
          </cell>
          <cell r="M254">
            <v>426.103768083484</v>
          </cell>
          <cell r="N254">
            <v>436.14192065199472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3220.6396639410195</v>
          </cell>
        </row>
        <row r="255">
          <cell r="B255" t="str">
            <v>7 -  RESULTADO OPERACIONAL    (5 + 6)</v>
          </cell>
          <cell r="G255">
            <v>101671.92811539074</v>
          </cell>
          <cell r="H255">
            <v>104747.00738912768</v>
          </cell>
          <cell r="I255">
            <v>107894.52938039537</v>
          </cell>
          <cell r="J255">
            <v>111116.20069473331</v>
          </cell>
          <cell r="K255">
            <v>114413.76814189446</v>
          </cell>
          <cell r="L255">
            <v>117789.01968297579</v>
          </cell>
          <cell r="M255">
            <v>121243.78539986194</v>
          </cell>
          <cell r="N255">
            <v>124779.93848750653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903656.17729188595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101671.92811539074</v>
          </cell>
          <cell r="H257">
            <v>104747.00738912768</v>
          </cell>
          <cell r="I257">
            <v>107894.52938039537</v>
          </cell>
          <cell r="J257">
            <v>111116.20069473331</v>
          </cell>
          <cell r="K257">
            <v>114413.76814189446</v>
          </cell>
          <cell r="L257">
            <v>117789.01968297579</v>
          </cell>
          <cell r="M257">
            <v>121243.78539986194</v>
          </cell>
          <cell r="N257">
            <v>124779.93848750653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903656.17729188595</v>
          </cell>
        </row>
        <row r="258">
          <cell r="B258" t="str">
            <v>10- CONTRIBUIÇÃO SOCIAL (Legislação vigente)</v>
          </cell>
          <cell r="G258">
            <v>8133.7542492312587</v>
          </cell>
          <cell r="H258">
            <v>8379.7605911302144</v>
          </cell>
          <cell r="I258">
            <v>8631.56235043163</v>
          </cell>
          <cell r="J258">
            <v>8889.2960555786649</v>
          </cell>
          <cell r="K258">
            <v>9153.1014513515565</v>
          </cell>
          <cell r="L258">
            <v>9423.121574638064</v>
          </cell>
          <cell r="M258">
            <v>9699.5028319889552</v>
          </cell>
          <cell r="N258">
            <v>9982.3950790005219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72292.494183350864</v>
          </cell>
        </row>
        <row r="259">
          <cell r="B259" t="str">
            <v>11- RESULTADO ANTES IMPOSTO DE RENDA    (9 - 10)</v>
          </cell>
          <cell r="G259">
            <v>93538.173866159472</v>
          </cell>
          <cell r="H259">
            <v>96367.246797997475</v>
          </cell>
          <cell r="I259">
            <v>99262.967029963736</v>
          </cell>
          <cell r="J259">
            <v>102226.90463915464</v>
          </cell>
          <cell r="K259">
            <v>105260.6666905429</v>
          </cell>
          <cell r="L259">
            <v>108365.89810833773</v>
          </cell>
          <cell r="M259">
            <v>111544.28256787299</v>
          </cell>
          <cell r="N259">
            <v>114797.54340850601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831363.68310853513</v>
          </cell>
        </row>
        <row r="260">
          <cell r="B260" t="str">
            <v>12- IMPOSTO DE RENDA (Legislação vigente)</v>
          </cell>
          <cell r="G260">
            <v>25393.982028847684</v>
          </cell>
          <cell r="H260">
            <v>26162.751847281921</v>
          </cell>
          <cell r="I260">
            <v>26949.632345098842</v>
          </cell>
          <cell r="J260">
            <v>27755.050173683332</v>
          </cell>
          <cell r="K260">
            <v>28579.442035473614</v>
          </cell>
          <cell r="L260">
            <v>29423.254920743944</v>
          </cell>
          <cell r="M260">
            <v>30286.946349965485</v>
          </cell>
          <cell r="N260">
            <v>31170.984621876632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225722.04432297149</v>
          </cell>
        </row>
        <row r="261">
          <cell r="B261" t="str">
            <v>13- RESULTADO DE EXERCÍCIO    (11 - 12)</v>
          </cell>
          <cell r="G261">
            <v>68144.191837311781</v>
          </cell>
          <cell r="H261">
            <v>70204.494950715554</v>
          </cell>
          <cell r="I261">
            <v>72313.334684864894</v>
          </cell>
          <cell r="J261">
            <v>74471.854465471319</v>
          </cell>
          <cell r="K261">
            <v>76681.224655069294</v>
          </cell>
          <cell r="L261">
            <v>78942.643187593785</v>
          </cell>
          <cell r="M261">
            <v>81257.336217907505</v>
          </cell>
          <cell r="N261">
            <v>83626.558786629379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605641.63878556364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43088.966884621434</v>
          </cell>
          <cell r="H267">
            <v>73582.626867115832</v>
          </cell>
          <cell r="I267">
            <v>83699.568576898848</v>
          </cell>
          <cell r="J267">
            <v>85823.517403499311</v>
          </cell>
          <cell r="K267">
            <v>91375.455946962902</v>
          </cell>
          <cell r="L267">
            <v>95839.787097229142</v>
          </cell>
          <cell r="M267">
            <v>99000.897523337437</v>
          </cell>
          <cell r="N267">
            <v>102264.43319351919</v>
          </cell>
          <cell r="O267">
            <v>105389.0956589994</v>
          </cell>
          <cell r="P267">
            <v>108608.42216529221</v>
          </cell>
          <cell r="Q267">
            <v>111927.66764355914</v>
          </cell>
          <cell r="R267">
            <v>115347.71747100454</v>
          </cell>
          <cell r="S267">
            <v>118874.67606829479</v>
          </cell>
          <cell r="T267">
            <v>121914.77703626605</v>
          </cell>
          <cell r="U267">
            <v>125034.06397465819</v>
          </cell>
          <cell r="V267">
            <v>128231.87800068523</v>
          </cell>
          <cell r="W267">
            <v>134503.13029036773</v>
          </cell>
          <cell r="X267">
            <v>137953.33998890733</v>
          </cell>
          <cell r="Y267">
            <v>141494.02549053985</v>
          </cell>
          <cell r="Z267">
            <v>167047.6217169594</v>
          </cell>
          <cell r="AA267">
            <v>2191001.6689987178</v>
          </cell>
        </row>
        <row r="268">
          <cell r="B268" t="str">
            <v>1.1.  RECEITAS     (1.1.1.+ ... + 1.1.4)</v>
          </cell>
          <cell r="G268">
            <v>43088.966884621434</v>
          </cell>
          <cell r="H268">
            <v>73582.626867115832</v>
          </cell>
          <cell r="I268">
            <v>83699.568576898848</v>
          </cell>
          <cell r="J268">
            <v>85823.517403499311</v>
          </cell>
          <cell r="K268">
            <v>91375.455946962902</v>
          </cell>
          <cell r="L268">
            <v>95839.787097229142</v>
          </cell>
          <cell r="M268">
            <v>99000.897523337437</v>
          </cell>
          <cell r="N268">
            <v>102264.43319351919</v>
          </cell>
          <cell r="O268">
            <v>105389.0956589994</v>
          </cell>
          <cell r="P268">
            <v>108608.42216529221</v>
          </cell>
          <cell r="Q268">
            <v>111927.66764355914</v>
          </cell>
          <cell r="R268">
            <v>115347.71747100454</v>
          </cell>
          <cell r="S268">
            <v>118874.67606829479</v>
          </cell>
          <cell r="T268">
            <v>121914.77703626605</v>
          </cell>
          <cell r="U268">
            <v>125034.06397465819</v>
          </cell>
          <cell r="V268">
            <v>128231.87800068523</v>
          </cell>
          <cell r="W268">
            <v>134503.13029036773</v>
          </cell>
          <cell r="X268">
            <v>137953.33998890733</v>
          </cell>
          <cell r="Y268">
            <v>141494.02549053985</v>
          </cell>
          <cell r="Z268">
            <v>167047.6217169594</v>
          </cell>
          <cell r="AA268">
            <v>2191001.6689987178</v>
          </cell>
        </row>
        <row r="269">
          <cell r="B269" t="str">
            <v>1.1.1   Receitas de Pedágio</v>
          </cell>
          <cell r="G269">
            <v>42918.728907355711</v>
          </cell>
          <cell r="H269">
            <v>73335.170396858215</v>
          </cell>
          <cell r="I269">
            <v>83426.752991392408</v>
          </cell>
          <cell r="J269">
            <v>85537.598368012274</v>
          </cell>
          <cell r="K269">
            <v>91082.636147123616</v>
          </cell>
          <cell r="L269">
            <v>95533.540290929421</v>
          </cell>
          <cell r="M269">
            <v>98685.974208082524</v>
          </cell>
          <cell r="N269">
            <v>101941.83161754541</v>
          </cell>
          <cell r="O269">
            <v>105057.01460156949</v>
          </cell>
          <cell r="P269">
            <v>108267.90676077316</v>
          </cell>
          <cell r="Q269">
            <v>111577.52540238072</v>
          </cell>
          <cell r="R269">
            <v>114988.91461844981</v>
          </cell>
          <cell r="S269">
            <v>118505.17050140261</v>
          </cell>
          <cell r="T269">
            <v>121537.06426355509</v>
          </cell>
          <cell r="U269">
            <v>124647.19282163159</v>
          </cell>
          <cell r="V269">
            <v>127837.48928332981</v>
          </cell>
          <cell r="W269">
            <v>134091.92357437478</v>
          </cell>
          <cell r="X269">
            <v>137532.44142815459</v>
          </cell>
          <cell r="Y269">
            <v>141062.02947148957</v>
          </cell>
          <cell r="Z269">
            <v>144682.95370968524</v>
          </cell>
          <cell r="AA269">
            <v>2162249.8593640961</v>
          </cell>
        </row>
        <row r="270">
          <cell r="B270" t="str">
            <v>1.1.2   Outras Receitas Operacionais</v>
          </cell>
          <cell r="G270">
            <v>63.049761711866722</v>
          </cell>
          <cell r="H270">
            <v>64.353557256218977</v>
          </cell>
          <cell r="I270">
            <v>64.34870100931677</v>
          </cell>
          <cell r="J270">
            <v>65.3545202039533</v>
          </cell>
          <cell r="K270">
            <v>65.053206513898246</v>
          </cell>
          <cell r="L270">
            <v>67.047966641394993</v>
          </cell>
          <cell r="M270">
            <v>68.050877703281188</v>
          </cell>
          <cell r="N270">
            <v>68.049494683656008</v>
          </cell>
          <cell r="O270">
            <v>69.048529232991157</v>
          </cell>
          <cell r="P270">
            <v>70.050639488573665</v>
          </cell>
          <cell r="Q270">
            <v>71.048430984952105</v>
          </cell>
          <cell r="R270">
            <v>71.04807366784533</v>
          </cell>
          <cell r="S270">
            <v>73.052633788308</v>
          </cell>
          <cell r="T270">
            <v>74.050112325112437</v>
          </cell>
          <cell r="U270">
            <v>75.05066916697686</v>
          </cell>
          <cell r="V270">
            <v>75.047485687884489</v>
          </cell>
          <cell r="W270">
            <v>76.046904207509684</v>
          </cell>
          <cell r="X270">
            <v>77.049957192066216</v>
          </cell>
          <cell r="Y270">
            <v>79.450946682244435</v>
          </cell>
          <cell r="Z270">
            <v>79.048297917362731</v>
          </cell>
          <cell r="AA270">
            <v>1415.3007660654132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21923.624831272969</v>
          </cell>
          <cell r="AA271">
            <v>21923.624831272969</v>
          </cell>
        </row>
        <row r="272">
          <cell r="B272" t="str">
            <v xml:space="preserve">1.1.4   Receitas Financeiras </v>
          </cell>
          <cell r="G272">
            <v>107.18821555385382</v>
          </cell>
          <cell r="H272">
            <v>183.10291300138854</v>
          </cell>
          <cell r="I272">
            <v>208.46688449711459</v>
          </cell>
          <cell r="J272">
            <v>220.56451528308182</v>
          </cell>
          <cell r="K272">
            <v>227.76659332539296</v>
          </cell>
          <cell r="L272">
            <v>239.19883965833188</v>
          </cell>
          <cell r="M272">
            <v>246.87243755162834</v>
          </cell>
          <cell r="N272">
            <v>254.55208129012647</v>
          </cell>
          <cell r="O272">
            <v>263.03252819691238</v>
          </cell>
          <cell r="P272">
            <v>270.4647650304816</v>
          </cell>
          <cell r="Q272">
            <v>279.09381019346398</v>
          </cell>
          <cell r="R272">
            <v>287.75477888688692</v>
          </cell>
          <cell r="S272">
            <v>296.4529331038799</v>
          </cell>
          <cell r="T272">
            <v>303.66266038584894</v>
          </cell>
          <cell r="U272">
            <v>311.82048385962611</v>
          </cell>
          <cell r="V272">
            <v>319.34123166753585</v>
          </cell>
          <cell r="W272">
            <v>335.15981178545013</v>
          </cell>
          <cell r="X272">
            <v>343.84860356066372</v>
          </cell>
          <cell r="Y272">
            <v>352.54507236802482</v>
          </cell>
          <cell r="Z272">
            <v>361.99487808384293</v>
          </cell>
          <cell r="AA272">
            <v>5412.8840372835366</v>
          </cell>
        </row>
        <row r="273">
          <cell r="B273" t="str">
            <v>2.  DESEMBOLSOS     (2.1.+ ... + 2.4)</v>
          </cell>
          <cell r="G273">
            <v>91254.217153245845</v>
          </cell>
          <cell r="H273">
            <v>102243.47483344002</v>
          </cell>
          <cell r="I273">
            <v>84625.954975455563</v>
          </cell>
          <cell r="J273">
            <v>93477.226710576579</v>
          </cell>
          <cell r="K273">
            <v>84051.118053250801</v>
          </cell>
          <cell r="L273">
            <v>100561.19529772403</v>
          </cell>
          <cell r="M273">
            <v>74847.456728803372</v>
          </cell>
          <cell r="N273">
            <v>67790.647864349405</v>
          </cell>
          <cell r="O273">
            <v>71648.547238861851</v>
          </cell>
          <cell r="P273">
            <v>75669.034285147485</v>
          </cell>
          <cell r="Q273">
            <v>81868.136516425278</v>
          </cell>
          <cell r="R273">
            <v>76726.245153169788</v>
          </cell>
          <cell r="S273">
            <v>65485.482831623158</v>
          </cell>
          <cell r="T273">
            <v>73426.222525170087</v>
          </cell>
          <cell r="U273">
            <v>83750.594015795126</v>
          </cell>
          <cell r="V273">
            <v>89672.458832467426</v>
          </cell>
          <cell r="W273">
            <v>85693.450516209399</v>
          </cell>
          <cell r="X273">
            <v>106289.98475024488</v>
          </cell>
          <cell r="Y273">
            <v>93799.556108415607</v>
          </cell>
          <cell r="Z273">
            <v>89336.412226502463</v>
          </cell>
          <cell r="AA273">
            <v>1692217.4166168782</v>
          </cell>
        </row>
        <row r="274">
          <cell r="B274" t="str">
            <v>2.1.  OPERACIONAIS     (2.1.1.+ ... + 2.1.8)</v>
          </cell>
          <cell r="G274">
            <v>24347.647095169752</v>
          </cell>
          <cell r="H274">
            <v>30094.855958671891</v>
          </cell>
          <cell r="I274">
            <v>32902.998130792846</v>
          </cell>
          <cell r="J274">
            <v>36310.941579728198</v>
          </cell>
          <cell r="K274">
            <v>37824.673138365208</v>
          </cell>
          <cell r="L274">
            <v>37388.176279338186</v>
          </cell>
          <cell r="M274">
            <v>37453.671364680646</v>
          </cell>
          <cell r="N274">
            <v>37709.030337503937</v>
          </cell>
          <cell r="O274">
            <v>38072.88343738464</v>
          </cell>
          <cell r="P274">
            <v>38379.807846248958</v>
          </cell>
          <cell r="Q274">
            <v>38587.147243320236</v>
          </cell>
          <cell r="R274">
            <v>38950.690227774474</v>
          </cell>
          <cell r="S274">
            <v>39281.832436432611</v>
          </cell>
          <cell r="T274">
            <v>39490.963986081784</v>
          </cell>
          <cell r="U274">
            <v>39964.274292494934</v>
          </cell>
          <cell r="V274">
            <v>40442.387793079281</v>
          </cell>
          <cell r="W274">
            <v>41241.36489525863</v>
          </cell>
          <cell r="X274">
            <v>41808.056971031059</v>
          </cell>
          <cell r="Y274">
            <v>42409.166329827458</v>
          </cell>
          <cell r="Z274">
            <v>42821.139140475527</v>
          </cell>
          <cell r="AA274">
            <v>755481.70848366024</v>
          </cell>
        </row>
        <row r="275">
          <cell r="B275" t="str">
            <v xml:space="preserve">2.1.1.  Pessoal / Administradores   </v>
          </cell>
          <cell r="G275">
            <v>11582.927556627623</v>
          </cell>
          <cell r="H275">
            <v>18033.817784754669</v>
          </cell>
          <cell r="I275">
            <v>18835.696414853173</v>
          </cell>
          <cell r="J275">
            <v>18979.733588298932</v>
          </cell>
          <cell r="K275">
            <v>18979.733588298932</v>
          </cell>
          <cell r="L275">
            <v>18979.733588298932</v>
          </cell>
          <cell r="M275">
            <v>18806.174367121308</v>
          </cell>
          <cell r="N275">
            <v>18806.174367121308</v>
          </cell>
          <cell r="O275">
            <v>18835.696414853173</v>
          </cell>
          <cell r="P275">
            <v>18806.174367121308</v>
          </cell>
          <cell r="Q275">
            <v>18806.174367121308</v>
          </cell>
          <cell r="R275">
            <v>18806.174367121308</v>
          </cell>
          <cell r="S275">
            <v>18806.174367121308</v>
          </cell>
          <cell r="T275">
            <v>18806.174367121308</v>
          </cell>
          <cell r="U275">
            <v>18806.174367121308</v>
          </cell>
          <cell r="V275">
            <v>18835.696414853173</v>
          </cell>
          <cell r="W275">
            <v>18979.972660132818</v>
          </cell>
          <cell r="X275">
            <v>18979.733588298932</v>
          </cell>
          <cell r="Y275">
            <v>18979.733588298932</v>
          </cell>
          <cell r="Z275">
            <v>18979.733588298932</v>
          </cell>
          <cell r="AA275">
            <v>369431.60371283873</v>
          </cell>
        </row>
        <row r="276">
          <cell r="B276" t="str">
            <v xml:space="preserve">2.1.2.  Conservação de Rotina  </v>
          </cell>
          <cell r="G276">
            <v>7153.0949996909385</v>
          </cell>
          <cell r="H276">
            <v>5137.2138388968506</v>
          </cell>
          <cell r="I276">
            <v>5377.9101341428177</v>
          </cell>
          <cell r="J276">
            <v>5676.0140672236303</v>
          </cell>
          <cell r="K276">
            <v>5770.1339395313244</v>
          </cell>
          <cell r="L276">
            <v>5920.9967754238587</v>
          </cell>
          <cell r="M276">
            <v>5923.6655754238591</v>
          </cell>
          <cell r="N276">
            <v>5926.3343754238576</v>
          </cell>
          <cell r="O276">
            <v>5929.0031754238589</v>
          </cell>
          <cell r="P276">
            <v>5933.0063754238581</v>
          </cell>
          <cell r="Q276">
            <v>5922.7089733046587</v>
          </cell>
          <cell r="R276">
            <v>5925.3777733046581</v>
          </cell>
          <cell r="S276">
            <v>5940.8687446238582</v>
          </cell>
          <cell r="T276">
            <v>5943.458986721299</v>
          </cell>
          <cell r="U276">
            <v>5999.0331279285474</v>
          </cell>
          <cell r="V276">
            <v>6145.8426453658431</v>
          </cell>
          <cell r="W276">
            <v>6293.1229900917788</v>
          </cell>
          <cell r="X276">
            <v>6299.1582718464961</v>
          </cell>
          <cell r="Y276">
            <v>6562.9695093010187</v>
          </cell>
          <cell r="Z276">
            <v>6812.7863690472386</v>
          </cell>
          <cell r="AA276">
            <v>120592.70064814026</v>
          </cell>
        </row>
        <row r="277">
          <cell r="B277" t="str">
            <v xml:space="preserve">2.1.3.  Consumo   </v>
          </cell>
          <cell r="G277">
            <v>573.52042637185912</v>
          </cell>
          <cell r="H277">
            <v>1000.1984702424224</v>
          </cell>
          <cell r="I277">
            <v>1063.363142658214</v>
          </cell>
          <cell r="J277">
            <v>1070.4871072391923</v>
          </cell>
          <cell r="K277">
            <v>1070.4871072391923</v>
          </cell>
          <cell r="L277">
            <v>1070.4871072391923</v>
          </cell>
          <cell r="M277">
            <v>1061.9384195958114</v>
          </cell>
          <cell r="N277">
            <v>1061.9384195958114</v>
          </cell>
          <cell r="O277">
            <v>1063.363142658214</v>
          </cell>
          <cell r="P277">
            <v>1061.9384195958114</v>
          </cell>
          <cell r="Q277">
            <v>1061.9384195958114</v>
          </cell>
          <cell r="R277">
            <v>1062.2926549056228</v>
          </cell>
          <cell r="S277">
            <v>1062.2926549056228</v>
          </cell>
          <cell r="T277">
            <v>1062.2926549056228</v>
          </cell>
          <cell r="U277">
            <v>1062.2926549056228</v>
          </cell>
          <cell r="V277">
            <v>1063.7174592493147</v>
          </cell>
          <cell r="W277">
            <v>1070.8418276591092</v>
          </cell>
          <cell r="X277">
            <v>1070.8418276591092</v>
          </cell>
          <cell r="Y277">
            <v>1070.8418276591092</v>
          </cell>
          <cell r="Z277">
            <v>1070.8418276591092</v>
          </cell>
          <cell r="AA277">
            <v>20755.915571539779</v>
          </cell>
        </row>
        <row r="278">
          <cell r="B278" t="str">
            <v>2.1.4.  Transportes</v>
          </cell>
          <cell r="G278">
            <v>113.2325</v>
          </cell>
          <cell r="H278">
            <v>190.96999999999997</v>
          </cell>
          <cell r="I278">
            <v>200.06899999999999</v>
          </cell>
          <cell r="J278">
            <v>200.06899999999999</v>
          </cell>
          <cell r="K278">
            <v>200.06899999999999</v>
          </cell>
          <cell r="L278">
            <v>200.06899999999999</v>
          </cell>
          <cell r="M278">
            <v>200.06899999999999</v>
          </cell>
          <cell r="N278">
            <v>200.06899999999999</v>
          </cell>
          <cell r="O278">
            <v>200.06899999999999</v>
          </cell>
          <cell r="P278">
            <v>200.06899999999999</v>
          </cell>
          <cell r="Q278">
            <v>200.06899999999999</v>
          </cell>
          <cell r="R278">
            <v>200.06899999999999</v>
          </cell>
          <cell r="S278">
            <v>200.06899999999999</v>
          </cell>
          <cell r="T278">
            <v>200.06899999999999</v>
          </cell>
          <cell r="U278">
            <v>200.06899999999999</v>
          </cell>
          <cell r="V278">
            <v>200.06899999999999</v>
          </cell>
          <cell r="W278">
            <v>200.06899999999999</v>
          </cell>
          <cell r="X278">
            <v>200.06899999999999</v>
          </cell>
          <cell r="Y278">
            <v>200.06899999999999</v>
          </cell>
          <cell r="Z278">
            <v>200.06899999999999</v>
          </cell>
          <cell r="AA278">
            <v>3905.4444999999996</v>
          </cell>
        </row>
        <row r="279">
          <cell r="B279" t="str">
            <v>2.1.5.  Diversas</v>
          </cell>
          <cell r="G279">
            <v>1240.2</v>
          </cell>
          <cell r="H279">
            <v>1314.6</v>
          </cell>
          <cell r="I279">
            <v>1314.6</v>
          </cell>
          <cell r="J279">
            <v>1314.6</v>
          </cell>
          <cell r="K279">
            <v>1314.6</v>
          </cell>
          <cell r="L279">
            <v>1314.6</v>
          </cell>
          <cell r="M279">
            <v>1314.6</v>
          </cell>
          <cell r="N279">
            <v>1314.6</v>
          </cell>
          <cell r="O279">
            <v>1314.6</v>
          </cell>
          <cell r="P279">
            <v>1314.6</v>
          </cell>
          <cell r="Q279">
            <v>1314.6</v>
          </cell>
          <cell r="R279">
            <v>1314.6</v>
          </cell>
          <cell r="S279">
            <v>1314.6</v>
          </cell>
          <cell r="T279">
            <v>1314.6</v>
          </cell>
          <cell r="U279">
            <v>1314.6</v>
          </cell>
          <cell r="V279">
            <v>1314.6</v>
          </cell>
          <cell r="W279">
            <v>1314.6</v>
          </cell>
          <cell r="X279">
            <v>1314.6</v>
          </cell>
          <cell r="Y279">
            <v>1314.6</v>
          </cell>
          <cell r="Z279">
            <v>1314.6</v>
          </cell>
          <cell r="AA279">
            <v>26217.599999999991</v>
          </cell>
        </row>
        <row r="280">
          <cell r="B280" t="str">
            <v>2.1.6.  Tributos s/ Faturamento</v>
          </cell>
          <cell r="G280">
            <v>1719.4501921364872</v>
          </cell>
          <cell r="H280">
            <v>2686.962626377926</v>
          </cell>
          <cell r="I280">
            <v>4265.6040472315526</v>
          </cell>
          <cell r="J280">
            <v>7204.7790777332639</v>
          </cell>
          <cell r="K280">
            <v>8868.8938706406389</v>
          </cell>
          <cell r="L280">
            <v>8279.7051848417213</v>
          </cell>
          <cell r="M280">
            <v>8552.8032441933592</v>
          </cell>
          <cell r="N280">
            <v>8834.8363280710473</v>
          </cell>
          <cell r="O280">
            <v>9104.7091493719981</v>
          </cell>
          <cell r="P280">
            <v>9382.8745490423116</v>
          </cell>
          <cell r="Q280">
            <v>9669.5901808841991</v>
          </cell>
          <cell r="R280">
            <v>9965.0937946432459</v>
          </cell>
          <cell r="S280">
            <v>10269.73613509079</v>
          </cell>
          <cell r="T280">
            <v>10532.402552513489</v>
          </cell>
          <cell r="U280">
            <v>10801.844476499999</v>
          </cell>
          <cell r="V280">
            <v>11078.208684051984</v>
          </cell>
          <cell r="W280">
            <v>11619.969948626238</v>
          </cell>
          <cell r="X280">
            <v>11918.032264941026</v>
          </cell>
          <cell r="Y280">
            <v>12223.844291621683</v>
          </cell>
          <cell r="Z280">
            <v>12537.494323561841</v>
          </cell>
          <cell r="AA280">
            <v>179516.83492207481</v>
          </cell>
        </row>
        <row r="281">
          <cell r="B281" t="str">
            <v>2.1.7.  Seguros</v>
          </cell>
          <cell r="G281">
            <v>1572.2555341605957</v>
          </cell>
          <cell r="H281">
            <v>1357.2721863986244</v>
          </cell>
          <cell r="I281">
            <v>1484.145354189925</v>
          </cell>
          <cell r="J281">
            <v>1515.0740713628129</v>
          </cell>
          <cell r="K281">
            <v>1280.8352708394443</v>
          </cell>
          <cell r="L281">
            <v>1288.4964834817656</v>
          </cell>
          <cell r="M281">
            <v>1265.9150702698328</v>
          </cell>
          <cell r="N281">
            <v>1240.0237973062001</v>
          </cell>
          <cell r="O281">
            <v>1303.8052461122193</v>
          </cell>
          <cell r="P281">
            <v>1363.4311866533642</v>
          </cell>
          <cell r="Q281">
            <v>1298.5233789601659</v>
          </cell>
          <cell r="R281">
            <v>1369.6659178319169</v>
          </cell>
          <cell r="S281">
            <v>1385.4114292480403</v>
          </cell>
          <cell r="T281">
            <v>1333.3373709021025</v>
          </cell>
          <cell r="U281">
            <v>1485.8900122593996</v>
          </cell>
          <cell r="V281">
            <v>1516.6285532116285</v>
          </cell>
          <cell r="W281">
            <v>1481.7743987279027</v>
          </cell>
          <cell r="X281">
            <v>1748.8042314456668</v>
          </cell>
          <cell r="Y281">
            <v>1790.3355609259681</v>
          </cell>
          <cell r="Z281">
            <v>1649.00088437818</v>
          </cell>
          <cell r="AA281">
            <v>28730.625938665751</v>
          </cell>
        </row>
        <row r="282">
          <cell r="B282" t="str">
            <v xml:space="preserve">2.1.8.  Garantias </v>
          </cell>
          <cell r="G282">
            <v>392.96588618225434</v>
          </cell>
          <cell r="H282">
            <v>373.8210520013962</v>
          </cell>
          <cell r="I282">
            <v>361.61003771716526</v>
          </cell>
          <cell r="J282">
            <v>350.18466787036959</v>
          </cell>
          <cell r="K282">
            <v>339.92036181568318</v>
          </cell>
          <cell r="L282">
            <v>334.08814005272069</v>
          </cell>
          <cell r="M282">
            <v>328.50568807647818</v>
          </cell>
          <cell r="N282">
            <v>325.0540499857126</v>
          </cell>
          <cell r="O282">
            <v>321.63730896517745</v>
          </cell>
          <cell r="P282">
            <v>317.71394841231114</v>
          </cell>
          <cell r="Q282">
            <v>313.54292345409914</v>
          </cell>
          <cell r="R282">
            <v>307.41671996772089</v>
          </cell>
          <cell r="S282">
            <v>302.68010544299455</v>
          </cell>
          <cell r="T282">
            <v>298.62905391796221</v>
          </cell>
          <cell r="U282">
            <v>294.37065378005843</v>
          </cell>
          <cell r="V282">
            <v>287.62503634733855</v>
          </cell>
          <cell r="W282">
            <v>281.01407002078753</v>
          </cell>
          <cell r="X282">
            <v>276.81778683982918</v>
          </cell>
          <cell r="Y282">
            <v>266.7725520207444</v>
          </cell>
          <cell r="Z282">
            <v>256.61314753022089</v>
          </cell>
          <cell r="AA282">
            <v>6330.9831904010234</v>
          </cell>
        </row>
        <row r="283">
          <cell r="B283" t="str">
            <v>2.2.  INVESTIMENTOS / IMOBILIZADO     (2.2.1.+ ... + 2.2.7)</v>
          </cell>
          <cell r="G283">
            <v>58820.317813477945</v>
          </cell>
          <cell r="H283">
            <v>57372.207274586937</v>
          </cell>
          <cell r="I283">
            <v>34990.902403079352</v>
          </cell>
          <cell r="J283">
            <v>41626.544786692248</v>
          </cell>
          <cell r="K283">
            <v>29901.524437203549</v>
          </cell>
          <cell r="L283">
            <v>46083.561383161999</v>
          </cell>
          <cell r="M283">
            <v>19610.847183646511</v>
          </cell>
          <cell r="N283">
            <v>11545.33348268901</v>
          </cell>
          <cell r="O283">
            <v>14472.411592174998</v>
          </cell>
          <cell r="P283">
            <v>17668.629712384998</v>
          </cell>
          <cell r="Q283">
            <v>23020.702744690003</v>
          </cell>
          <cell r="R283">
            <v>17059.751656927499</v>
          </cell>
          <cell r="S283">
            <v>4451.8266102690814</v>
          </cell>
          <cell r="T283">
            <v>11777.105469943714</v>
          </cell>
          <cell r="U283">
            <v>21689.290929194307</v>
          </cell>
          <cell r="V283">
            <v>27858.16673534616</v>
          </cell>
          <cell r="W283">
            <v>22674.176670922719</v>
          </cell>
          <cell r="X283">
            <v>46756.312904435406</v>
          </cell>
          <cell r="Y283">
            <v>38829.104819892571</v>
          </cell>
          <cell r="Z283">
            <v>40307.504986312422</v>
          </cell>
          <cell r="AA283">
            <v>586516.22359703144</v>
          </cell>
        </row>
        <row r="284">
          <cell r="B284" t="str">
            <v xml:space="preserve">2.2.1.  Ampliação Principal </v>
          </cell>
          <cell r="G284">
            <v>139.57170173629888</v>
          </cell>
          <cell r="H284">
            <v>3925.3289314421459</v>
          </cell>
          <cell r="I284">
            <v>15852.781442682048</v>
          </cell>
          <cell r="J284">
            <v>7285.5844475867361</v>
          </cell>
          <cell r="K284">
            <v>6228.99</v>
          </cell>
          <cell r="L284">
            <v>11525.29</v>
          </cell>
          <cell r="M284">
            <v>1486.0099999999998</v>
          </cell>
          <cell r="N284">
            <v>1519.27</v>
          </cell>
          <cell r="O284">
            <v>676.02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407.30792329446626</v>
          </cell>
          <cell r="U284">
            <v>10797.895001080477</v>
          </cell>
          <cell r="V284">
            <v>15374.074674208165</v>
          </cell>
          <cell r="W284">
            <v>572.52219241338832</v>
          </cell>
          <cell r="X284">
            <v>14536.396194856145</v>
          </cell>
          <cell r="Y284">
            <v>14132.754002442754</v>
          </cell>
          <cell r="Z284">
            <v>80.84</v>
          </cell>
          <cell r="AA284">
            <v>104540.63651174263</v>
          </cell>
        </row>
        <row r="285">
          <cell r="B285" t="str">
            <v>2.2.2.  Demais Obras de Ampliação/Melhoramentos</v>
          </cell>
          <cell r="G285">
            <v>26231.075322973971</v>
          </cell>
          <cell r="H285">
            <v>26407.496808143111</v>
          </cell>
          <cell r="I285">
            <v>4093.8603717148026</v>
          </cell>
          <cell r="J285">
            <v>7133.7698352005109</v>
          </cell>
          <cell r="K285">
            <v>5967.0598690210472</v>
          </cell>
          <cell r="L285">
            <v>15426.69</v>
          </cell>
          <cell r="M285">
            <v>7064.92</v>
          </cell>
          <cell r="N285">
            <v>2144.27</v>
          </cell>
          <cell r="O285">
            <v>3369.36</v>
          </cell>
          <cell r="P285">
            <v>2088.8899999999994</v>
          </cell>
          <cell r="Q285">
            <v>4105.0200000000004</v>
          </cell>
          <cell r="R285">
            <v>1617.34</v>
          </cell>
          <cell r="S285">
            <v>486.2204011990803</v>
          </cell>
          <cell r="T285">
            <v>3308.2314089292468</v>
          </cell>
          <cell r="U285">
            <v>4138.2802000161528</v>
          </cell>
          <cell r="V285">
            <v>2710.8775835053184</v>
          </cell>
          <cell r="W285">
            <v>1160.2837958443288</v>
          </cell>
          <cell r="X285">
            <v>10813.309158264265</v>
          </cell>
          <cell r="Y285">
            <v>11871.160090029814</v>
          </cell>
          <cell r="Z285">
            <v>535.7594073774244</v>
          </cell>
          <cell r="AA285">
            <v>140673.87425221907</v>
          </cell>
        </row>
        <row r="286">
          <cell r="B286" t="str">
            <v xml:space="preserve">2.2.3.  Equipamentos, Veiculos e Sist. Controle </v>
          </cell>
          <cell r="G286">
            <v>10381.555</v>
          </cell>
          <cell r="H286">
            <v>1359.92</v>
          </cell>
          <cell r="I286">
            <v>378</v>
          </cell>
          <cell r="J286">
            <v>11066.2</v>
          </cell>
          <cell r="K286">
            <v>7249</v>
          </cell>
          <cell r="L286">
            <v>3348.6550000000002</v>
          </cell>
          <cell r="M286">
            <v>204.92000000000002</v>
          </cell>
          <cell r="N286">
            <v>1387.2500000000002</v>
          </cell>
          <cell r="O286">
            <v>820</v>
          </cell>
          <cell r="P286">
            <v>793</v>
          </cell>
          <cell r="Q286">
            <v>9491.9450000000015</v>
          </cell>
          <cell r="R286">
            <v>499.77</v>
          </cell>
          <cell r="S286">
            <v>616.90000000000032</v>
          </cell>
          <cell r="T286">
            <v>100.25</v>
          </cell>
          <cell r="U286">
            <v>3142.1500000000005</v>
          </cell>
          <cell r="V286">
            <v>2916.08</v>
          </cell>
          <cell r="W286">
            <v>4310.32</v>
          </cell>
          <cell r="X286">
            <v>822.25</v>
          </cell>
          <cell r="Y286">
            <v>1414.4</v>
          </cell>
          <cell r="Z286">
            <v>11165.105</v>
          </cell>
          <cell r="AA286">
            <v>71467.67</v>
          </cell>
        </row>
        <row r="287">
          <cell r="B287" t="str">
            <v>2.2.4.  Desapropriações</v>
          </cell>
          <cell r="G287">
            <v>803.99</v>
          </cell>
          <cell r="H287">
            <v>10777.37</v>
          </cell>
          <cell r="I287">
            <v>268</v>
          </cell>
          <cell r="J287">
            <v>1211.32</v>
          </cell>
          <cell r="K287">
            <v>220.56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6159.9900000000007</v>
          </cell>
          <cell r="U287">
            <v>0</v>
          </cell>
          <cell r="V287">
            <v>0</v>
          </cell>
          <cell r="W287">
            <v>0</v>
          </cell>
          <cell r="X287">
            <v>315.43</v>
          </cell>
          <cell r="Y287">
            <v>0</v>
          </cell>
          <cell r="Z287">
            <v>0</v>
          </cell>
          <cell r="AA287">
            <v>19756.66</v>
          </cell>
        </row>
        <row r="288">
          <cell r="B288" t="str">
            <v xml:space="preserve">2.2.5.  Conservação Especial </v>
          </cell>
          <cell r="G288">
            <v>21264.12578876768</v>
          </cell>
          <cell r="H288">
            <v>14902.091535001684</v>
          </cell>
          <cell r="I288">
            <v>14398.2605886825</v>
          </cell>
          <cell r="J288">
            <v>14929.670503904999</v>
          </cell>
          <cell r="K288">
            <v>10235.914568182499</v>
          </cell>
          <cell r="L288">
            <v>15782.926383162001</v>
          </cell>
          <cell r="M288">
            <v>10854.99718364651</v>
          </cell>
          <cell r="N288">
            <v>6494.5434826890105</v>
          </cell>
          <cell r="O288">
            <v>9607.0315921749989</v>
          </cell>
          <cell r="P288">
            <v>14786.739712384999</v>
          </cell>
          <cell r="Q288">
            <v>9423.7377446900009</v>
          </cell>
          <cell r="R288">
            <v>14942.641656927501</v>
          </cell>
          <cell r="S288">
            <v>3348.706209070001</v>
          </cell>
          <cell r="T288">
            <v>1801.3261377199997</v>
          </cell>
          <cell r="U288">
            <v>3610.9657280976735</v>
          </cell>
          <cell r="V288">
            <v>6857.1344776326723</v>
          </cell>
          <cell r="W288">
            <v>16631.050682665002</v>
          </cell>
          <cell r="X288">
            <v>20268.927551314999</v>
          </cell>
          <cell r="Y288">
            <v>11410.790727420001</v>
          </cell>
          <cell r="Z288">
            <v>28525.800578934999</v>
          </cell>
          <cell r="AA288">
            <v>250077.38283306977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</row>
        <row r="291">
          <cell r="B291" t="str">
            <v>2.3.  DIREITO DE CONCESSÃO     (2.3.1.+ ... + 2.3.2)</v>
          </cell>
          <cell r="G291">
            <v>4686.6933600720276</v>
          </cell>
          <cell r="H291">
            <v>4064.004118623433</v>
          </cell>
          <cell r="I291">
            <v>4366.9130187720511</v>
          </cell>
          <cell r="J291">
            <v>4375.0602175421554</v>
          </cell>
          <cell r="K291">
            <v>4596.9435433163253</v>
          </cell>
          <cell r="L291">
            <v>4730.7019676884684</v>
          </cell>
          <cell r="M291">
            <v>4825.4799589341446</v>
          </cell>
          <cell r="N291">
            <v>4923.3340238546534</v>
          </cell>
          <cell r="O291">
            <v>5017.0014362216116</v>
          </cell>
          <cell r="P291">
            <v>5113.5438551513398</v>
          </cell>
          <cell r="Q291">
            <v>5213.0516508073288</v>
          </cell>
          <cell r="R291">
            <v>5315.5864052860161</v>
          </cell>
          <cell r="S291">
            <v>5421.3311690686623</v>
          </cell>
          <cell r="T291">
            <v>5512.5187957895996</v>
          </cell>
          <cell r="U291">
            <v>5606.0575765274143</v>
          </cell>
          <cell r="V291">
            <v>5701.9753803100575</v>
          </cell>
          <cell r="W291">
            <v>5889.851577141786</v>
          </cell>
          <cell r="X291">
            <v>5993.3146536004042</v>
          </cell>
          <cell r="Y291">
            <v>6099.496122825959</v>
          </cell>
          <cell r="Z291">
            <v>6208.3380047144983</v>
          </cell>
          <cell r="AA291">
            <v>103661.19683624792</v>
          </cell>
        </row>
        <row r="292">
          <cell r="B292" t="str">
            <v>2.3.1.  Valor Variável da Concessão</v>
          </cell>
          <cell r="G292">
            <v>1298.6933600720272</v>
          </cell>
          <cell r="H292">
            <v>2216.004118623433</v>
          </cell>
          <cell r="I292">
            <v>2518.9130187720516</v>
          </cell>
          <cell r="J292">
            <v>2582.4333540064863</v>
          </cell>
          <cell r="K292">
            <v>2748.9435433163253</v>
          </cell>
          <cell r="L292">
            <v>2882.7019676884684</v>
          </cell>
          <cell r="M292">
            <v>2977.4799589341446</v>
          </cell>
          <cell r="N292">
            <v>3075.3340238546539</v>
          </cell>
          <cell r="O292">
            <v>3169.001436221612</v>
          </cell>
          <cell r="P292">
            <v>3265.5438551513403</v>
          </cell>
          <cell r="Q292">
            <v>3365.0516508073288</v>
          </cell>
          <cell r="R292">
            <v>3467.5864052860156</v>
          </cell>
          <cell r="S292">
            <v>3573.3311690686623</v>
          </cell>
          <cell r="T292">
            <v>3664.5187957895996</v>
          </cell>
          <cell r="U292">
            <v>3758.0575765274143</v>
          </cell>
          <cell r="V292">
            <v>3853.9753803100575</v>
          </cell>
          <cell r="W292">
            <v>4041.851577141786</v>
          </cell>
          <cell r="X292">
            <v>4145.3146536004042</v>
          </cell>
          <cell r="Y292">
            <v>4251.496122825959</v>
          </cell>
          <cell r="Z292">
            <v>4360.3380047144983</v>
          </cell>
          <cell r="AA292">
            <v>65216.569972712256</v>
          </cell>
        </row>
        <row r="293">
          <cell r="B293" t="str">
            <v xml:space="preserve">2.3.2.  Valor Fixo da Concessão </v>
          </cell>
          <cell r="G293">
            <v>3388</v>
          </cell>
          <cell r="H293">
            <v>1848</v>
          </cell>
          <cell r="I293">
            <v>1848</v>
          </cell>
          <cell r="J293">
            <v>1792.6268635356687</v>
          </cell>
          <cell r="K293">
            <v>1848</v>
          </cell>
          <cell r="L293">
            <v>1848</v>
          </cell>
          <cell r="M293">
            <v>1848</v>
          </cell>
          <cell r="N293">
            <v>1848</v>
          </cell>
          <cell r="O293">
            <v>1848</v>
          </cell>
          <cell r="P293">
            <v>1848</v>
          </cell>
          <cell r="Q293">
            <v>1848</v>
          </cell>
          <cell r="R293">
            <v>1848</v>
          </cell>
          <cell r="S293">
            <v>1848</v>
          </cell>
          <cell r="T293">
            <v>1848</v>
          </cell>
          <cell r="U293">
            <v>1848</v>
          </cell>
          <cell r="V293">
            <v>1848</v>
          </cell>
          <cell r="W293">
            <v>1848</v>
          </cell>
          <cell r="X293">
            <v>1848</v>
          </cell>
          <cell r="Y293">
            <v>1848</v>
          </cell>
          <cell r="Z293">
            <v>1848</v>
          </cell>
          <cell r="AA293">
            <v>38444.626863535668</v>
          </cell>
        </row>
        <row r="294">
          <cell r="B294" t="str">
            <v>2.4.  DESEMBOLSOS  SOBRE O LUCRO     (2.4.1. + 2.4.2)</v>
          </cell>
          <cell r="G294">
            <v>3399.5588845261213</v>
          </cell>
          <cell r="H294">
            <v>10712.407481557762</v>
          </cell>
          <cell r="I294">
            <v>12365.14142281131</v>
          </cell>
          <cell r="J294">
            <v>11164.680126613979</v>
          </cell>
          <cell r="K294">
            <v>11727.976934365703</v>
          </cell>
          <cell r="L294">
            <v>12358.755667535386</v>
          </cell>
          <cell r="M294">
            <v>12957.458221542067</v>
          </cell>
          <cell r="N294">
            <v>13612.950020301811</v>
          </cell>
          <cell r="O294">
            <v>14086.250773080603</v>
          </cell>
          <cell r="P294">
            <v>14507.05287136219</v>
          </cell>
          <cell r="Q294">
            <v>15047.234877607712</v>
          </cell>
          <cell r="R294">
            <v>15400.216863181802</v>
          </cell>
          <cell r="S294">
            <v>16330.4926158528</v>
          </cell>
          <cell r="T294">
            <v>16645.634273354986</v>
          </cell>
          <cell r="U294">
            <v>16490.97121757847</v>
          </cell>
          <cell r="V294">
            <v>15669.928923731915</v>
          </cell>
          <cell r="W294">
            <v>15888.057372886262</v>
          </cell>
          <cell r="X294">
            <v>11732.300221178017</v>
          </cell>
          <cell r="Y294">
            <v>6461.7888358696127</v>
          </cell>
          <cell r="Z294">
            <v>-0.56990499999577082</v>
          </cell>
          <cell r="AA294">
            <v>246558.28769993852</v>
          </cell>
        </row>
        <row r="295">
          <cell r="B295" t="str">
            <v xml:space="preserve">2.4.1.  Contribuição Social  </v>
          </cell>
          <cell r="G295">
            <v>829.95366897602946</v>
          </cell>
          <cell r="H295">
            <v>2602.7654500746103</v>
          </cell>
          <cell r="I295">
            <v>3003.4282237118323</v>
          </cell>
          <cell r="J295">
            <v>2712.4073034215712</v>
          </cell>
          <cell r="K295">
            <v>2848.9641053007763</v>
          </cell>
          <cell r="L295">
            <v>3001.8801618267589</v>
          </cell>
          <cell r="M295">
            <v>3147.0201749192884</v>
          </cell>
          <cell r="N295">
            <v>3305.9272776489229</v>
          </cell>
          <cell r="O295">
            <v>3420.6668540801465</v>
          </cell>
          <cell r="P295">
            <v>3522.6794839665918</v>
          </cell>
          <cell r="Q295">
            <v>3653.6326976018709</v>
          </cell>
          <cell r="R295">
            <v>3739.2040880440732</v>
          </cell>
          <cell r="S295">
            <v>3964.7254826309809</v>
          </cell>
          <cell r="T295">
            <v>4041.12346020727</v>
          </cell>
          <cell r="U295">
            <v>4003.6293860796281</v>
          </cell>
          <cell r="V295">
            <v>3804.5888299956155</v>
          </cell>
          <cell r="W295">
            <v>3857.4684540330336</v>
          </cell>
          <cell r="X295">
            <v>2850.0121748310362</v>
          </cell>
          <cell r="Y295">
            <v>1572.3124450593002</v>
          </cell>
          <cell r="Z295">
            <v>5.4679018181828667</v>
          </cell>
          <cell r="AA295">
            <v>59887.857624227523</v>
          </cell>
        </row>
        <row r="296">
          <cell r="B296" t="str">
            <v xml:space="preserve">2.4.2.  Imposto de Renda  </v>
          </cell>
          <cell r="G296">
            <v>2569.605215550092</v>
          </cell>
          <cell r="H296">
            <v>8109.642031483153</v>
          </cell>
          <cell r="I296">
            <v>9361.7131990994785</v>
          </cell>
          <cell r="J296">
            <v>8452.2728231924084</v>
          </cell>
          <cell r="K296">
            <v>8879.0128290649263</v>
          </cell>
          <cell r="L296">
            <v>9356.8755057086273</v>
          </cell>
          <cell r="M296">
            <v>9810.4380466227776</v>
          </cell>
          <cell r="N296">
            <v>10307.022742652887</v>
          </cell>
          <cell r="O296">
            <v>10665.583919000457</v>
          </cell>
          <cell r="P296">
            <v>10984.373387395597</v>
          </cell>
          <cell r="Q296">
            <v>11393.602180005842</v>
          </cell>
          <cell r="R296">
            <v>11661.012775137729</v>
          </cell>
          <cell r="S296">
            <v>12365.76713322182</v>
          </cell>
          <cell r="T296">
            <v>12604.510813147717</v>
          </cell>
          <cell r="U296">
            <v>12487.341831498841</v>
          </cell>
          <cell r="V296">
            <v>11865.3400937363</v>
          </cell>
          <cell r="W296">
            <v>12030.588918853227</v>
          </cell>
          <cell r="X296">
            <v>8882.288046346981</v>
          </cell>
          <cell r="Y296">
            <v>4889.4763908103123</v>
          </cell>
          <cell r="Z296">
            <v>-6.0378068181786375</v>
          </cell>
          <cell r="AA296">
            <v>186670.43007571099</v>
          </cell>
        </row>
        <row r="297">
          <cell r="B297" t="str">
            <v>3.  SALDO DO CAIXA     (1 - 2)</v>
          </cell>
          <cell r="G297">
            <v>-48165.250268624412</v>
          </cell>
          <cell r="H297">
            <v>-28660.847966324189</v>
          </cell>
          <cell r="I297">
            <v>-926.38639855671499</v>
          </cell>
          <cell r="J297">
            <v>-7653.709307077268</v>
          </cell>
          <cell r="K297">
            <v>7324.3378937121015</v>
          </cell>
          <cell r="L297">
            <v>-4721.4082004948868</v>
          </cell>
          <cell r="M297">
            <v>24153.440794534064</v>
          </cell>
          <cell r="N297">
            <v>34473.785329169783</v>
          </cell>
          <cell r="O297">
            <v>33740.548420137551</v>
          </cell>
          <cell r="P297">
            <v>32939.387880144728</v>
          </cell>
          <cell r="Q297">
            <v>30059.531127133858</v>
          </cell>
          <cell r="R297">
            <v>38621.472317834749</v>
          </cell>
          <cell r="S297">
            <v>53389.193236671636</v>
          </cell>
          <cell r="T297">
            <v>48488.554511095965</v>
          </cell>
          <cell r="U297">
            <v>41283.469958863061</v>
          </cell>
          <cell r="V297">
            <v>38559.419168217806</v>
          </cell>
          <cell r="W297">
            <v>48809.679774158329</v>
          </cell>
          <cell r="X297">
            <v>31663.355238662451</v>
          </cell>
          <cell r="Y297">
            <v>47694.46938212424</v>
          </cell>
          <cell r="Z297">
            <v>77711.209490456939</v>
          </cell>
          <cell r="AA297">
            <v>498784.25238183956</v>
          </cell>
        </row>
        <row r="298">
          <cell r="B298" t="str">
            <v xml:space="preserve">4. T.I.R. (Taxa Interna de Retorno) Anual do Projeto     </v>
          </cell>
          <cell r="G298">
            <v>0.18516064742642066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148548.90541348793</v>
          </cell>
          <cell r="H303">
            <v>152048.42052721884</v>
          </cell>
          <cell r="I303">
            <v>155630.37721799908</v>
          </cell>
          <cell r="J303">
            <v>159296.71764450072</v>
          </cell>
          <cell r="K303">
            <v>163049.42971876982</v>
          </cell>
          <cell r="L303">
            <v>166890.54818408462</v>
          </cell>
          <cell r="M303">
            <v>170822.15571820526</v>
          </cell>
          <cell r="N303">
            <v>174846.38406261479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1291132.9384868811</v>
          </cell>
        </row>
        <row r="304">
          <cell r="B304" t="str">
            <v>1.1.  RECEITAS     (1.1.1.+ ... + 1.1.4)</v>
          </cell>
          <cell r="G304">
            <v>148548.90541348793</v>
          </cell>
          <cell r="H304">
            <v>152048.42052721884</v>
          </cell>
          <cell r="I304">
            <v>155630.37721799908</v>
          </cell>
          <cell r="J304">
            <v>159296.71764450072</v>
          </cell>
          <cell r="K304">
            <v>163049.42971876982</v>
          </cell>
          <cell r="L304">
            <v>166890.54818408462</v>
          </cell>
          <cell r="M304">
            <v>170822.15571820526</v>
          </cell>
          <cell r="N304">
            <v>174846.38406261479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1291132.9384868811</v>
          </cell>
        </row>
        <row r="305">
          <cell r="B305" t="str">
            <v>1.1.1   Receitas de Pedágio</v>
          </cell>
          <cell r="G305">
            <v>148091.442114</v>
          </cell>
          <cell r="H305">
            <v>151580.1803073216</v>
          </cell>
          <cell r="I305">
            <v>155151.10619500148</v>
          </cell>
          <cell r="J305">
            <v>158806.15595474333</v>
          </cell>
          <cell r="K305">
            <v>162547.31137672518</v>
          </cell>
          <cell r="L305">
            <v>166376.60093813806</v>
          </cell>
          <cell r="M305">
            <v>170296.10090303872</v>
          </cell>
          <cell r="N305">
            <v>174307.93644811251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1287156.834237081</v>
          </cell>
        </row>
        <row r="306">
          <cell r="B306" t="str">
            <v>1.1.2   Outras Receitas Operacionais</v>
          </cell>
          <cell r="G306">
            <v>86.918576672322089</v>
          </cell>
          <cell r="H306">
            <v>88.96620450156864</v>
          </cell>
          <cell r="I306">
            <v>91.06207034721659</v>
          </cell>
          <cell r="J306">
            <v>93.207310600456324</v>
          </cell>
          <cell r="K306">
            <v>95.403088423581877</v>
          </cell>
          <cell r="L306">
            <v>97.650594380664614</v>
          </cell>
          <cell r="M306">
            <v>99.951047083084319</v>
          </cell>
          <cell r="N306">
            <v>102.30569385026762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755.46458585916207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370.54472281559191</v>
          </cell>
          <cell r="H308">
            <v>379.2740153956816</v>
          </cell>
          <cell r="I308">
            <v>388.20895265037308</v>
          </cell>
          <cell r="J308">
            <v>397.35437915691057</v>
          </cell>
          <cell r="K308">
            <v>406.71525362108906</v>
          </cell>
          <cell r="L308">
            <v>416.29665156589465</v>
          </cell>
          <cell r="M308">
            <v>426.103768083484</v>
          </cell>
          <cell r="N308">
            <v>436.14192065199472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3220.6396639410195</v>
          </cell>
        </row>
        <row r="309">
          <cell r="B309" t="str">
            <v>2.  DESEMBOLSOS     (2.1.+ ... + 2.4)</v>
          </cell>
          <cell r="G309">
            <v>80404.713576176146</v>
          </cell>
          <cell r="H309">
            <v>81843.925576503301</v>
          </cell>
          <cell r="I309">
            <v>83317.042533134198</v>
          </cell>
          <cell r="J309">
            <v>84824.863179029373</v>
          </cell>
          <cell r="K309">
            <v>86368.20506370056</v>
          </cell>
          <cell r="L309">
            <v>87947.904996490819</v>
          </cell>
          <cell r="M309">
            <v>89564.819500297774</v>
          </cell>
          <cell r="N309">
            <v>91219.825275985408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685491.29970131756</v>
          </cell>
        </row>
        <row r="310">
          <cell r="B310" t="str">
            <v>2.1.  OPERACIONAIS     (2.1.1.+ ... + 2.1.8)</v>
          </cell>
          <cell r="G310">
            <v>42431.626477377031</v>
          </cell>
          <cell r="H310">
            <v>42751.338742736472</v>
          </cell>
          <cell r="I310">
            <v>43078.582789643253</v>
          </cell>
          <cell r="J310">
            <v>43413.536051807067</v>
          </cell>
          <cell r="K310">
            <v>43756.380142920927</v>
          </cell>
          <cell r="L310">
            <v>44107.300955133251</v>
          </cell>
          <cell r="M310">
            <v>44466.488759839674</v>
          </cell>
          <cell r="N310">
            <v>44834.138310849376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348839.39223030698</v>
          </cell>
        </row>
        <row r="311">
          <cell r="B311" t="str">
            <v xml:space="preserve">2.1.1.  Pessoal / Administradores   </v>
          </cell>
          <cell r="G311">
            <v>18979.733588298932</v>
          </cell>
          <cell r="H311">
            <v>18979.733588298932</v>
          </cell>
          <cell r="I311">
            <v>18979.733588298932</v>
          </cell>
          <cell r="J311">
            <v>18979.733588298932</v>
          </cell>
          <cell r="K311">
            <v>18979.733588298932</v>
          </cell>
          <cell r="L311">
            <v>18979.733588298932</v>
          </cell>
          <cell r="M311">
            <v>18979.733588298932</v>
          </cell>
          <cell r="N311">
            <v>18979.733588298932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151837.86870639145</v>
          </cell>
        </row>
        <row r="312">
          <cell r="B312" t="str">
            <v xml:space="preserve">2.1.2.  Conservação de Rotina  </v>
          </cell>
          <cell r="G312">
            <v>6812.7863690472386</v>
          </cell>
          <cell r="H312">
            <v>6812.7863690472386</v>
          </cell>
          <cell r="I312">
            <v>6812.7863690472386</v>
          </cell>
          <cell r="J312">
            <v>6812.7863690472386</v>
          </cell>
          <cell r="K312">
            <v>6812.7863690472386</v>
          </cell>
          <cell r="L312">
            <v>6812.7863690472386</v>
          </cell>
          <cell r="M312">
            <v>6812.7863690472386</v>
          </cell>
          <cell r="N312">
            <v>6812.7863690472386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54502.290952377902</v>
          </cell>
        </row>
        <row r="313">
          <cell r="B313" t="str">
            <v xml:space="preserve">2.1.3.  Consumo   </v>
          </cell>
          <cell r="G313">
            <v>1070.8418276591092</v>
          </cell>
          <cell r="H313">
            <v>1070.8418276591092</v>
          </cell>
          <cell r="I313">
            <v>1070.8418276591092</v>
          </cell>
          <cell r="J313">
            <v>1070.8418276591092</v>
          </cell>
          <cell r="K313">
            <v>1070.8418276591092</v>
          </cell>
          <cell r="L313">
            <v>1070.8418276591092</v>
          </cell>
          <cell r="M313">
            <v>1070.8418276591092</v>
          </cell>
          <cell r="N313">
            <v>1070.8418276591092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8566.7346212728735</v>
          </cell>
        </row>
        <row r="314">
          <cell r="B314" t="str">
            <v>2.1.4.  Transportes</v>
          </cell>
          <cell r="G314">
            <v>200.06899999999999</v>
          </cell>
          <cell r="H314">
            <v>200.06899999999999</v>
          </cell>
          <cell r="I314">
            <v>200.06899999999999</v>
          </cell>
          <cell r="J314">
            <v>200.06899999999999</v>
          </cell>
          <cell r="K314">
            <v>200.06899999999999</v>
          </cell>
          <cell r="L314">
            <v>200.06899999999999</v>
          </cell>
          <cell r="M314">
            <v>200.06899999999999</v>
          </cell>
          <cell r="N314">
            <v>200.06899999999999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1600.5519999999999</v>
          </cell>
        </row>
        <row r="315">
          <cell r="B315" t="str">
            <v>2.1.5.  Diversas</v>
          </cell>
          <cell r="G315">
            <v>1314.6</v>
          </cell>
          <cell r="H315">
            <v>1314.6</v>
          </cell>
          <cell r="I315">
            <v>1314.6</v>
          </cell>
          <cell r="J315">
            <v>1314.6</v>
          </cell>
          <cell r="K315">
            <v>1314.6</v>
          </cell>
          <cell r="L315">
            <v>1314.6</v>
          </cell>
          <cell r="M315">
            <v>1314.6</v>
          </cell>
          <cell r="N315">
            <v>1314.6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10516.800000000001</v>
          </cell>
        </row>
        <row r="316">
          <cell r="B316" t="str">
            <v>2.1.6.  Tributos s/ Faturamento</v>
          </cell>
          <cell r="G316">
            <v>12817.428199743157</v>
          </cell>
          <cell r="H316">
            <v>13119.381173272706</v>
          </cell>
          <cell r="I316">
            <v>13428.447554952663</v>
          </cell>
          <cell r="J316">
            <v>13744.794922452238</v>
          </cell>
          <cell r="K316">
            <v>14068.594801235366</v>
          </cell>
          <cell r="L316">
            <v>14400.022757562867</v>
          </cell>
          <cell r="M316">
            <v>14739.258493685535</v>
          </cell>
          <cell r="N316">
            <v>15086.485945279779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111404.41384818433</v>
          </cell>
        </row>
        <row r="317">
          <cell r="B317" t="str">
            <v>2.1.7.  Seguros</v>
          </cell>
          <cell r="G317">
            <v>1100.4720778941123</v>
          </cell>
          <cell r="H317">
            <v>1117.7433901763388</v>
          </cell>
          <cell r="I317">
            <v>1135.4215800333097</v>
          </cell>
          <cell r="J317">
            <v>1153.5162326869313</v>
          </cell>
          <cell r="K317">
            <v>1172.0371591677667</v>
          </cell>
          <cell r="L317">
            <v>1190.9944016346381</v>
          </cell>
          <cell r="M317">
            <v>1210.3982388195434</v>
          </cell>
          <cell r="N317">
            <v>1230.2591916008512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9310.8422720134913</v>
          </cell>
        </row>
        <row r="318">
          <cell r="B318" t="str">
            <v xml:space="preserve">2.1.8.  Garantias </v>
          </cell>
          <cell r="G318">
            <v>135.69541473447825</v>
          </cell>
          <cell r="H318">
            <v>136.18339428214526</v>
          </cell>
          <cell r="I318">
            <v>136.68286965199621</v>
          </cell>
          <cell r="J318">
            <v>137.19411166261011</v>
          </cell>
          <cell r="K318">
            <v>137.71739751251005</v>
          </cell>
          <cell r="L318">
            <v>138.25301093046193</v>
          </cell>
          <cell r="M318">
            <v>138.80124232931391</v>
          </cell>
          <cell r="N318">
            <v>139.36238896346006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1099.8898300669757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4445.3508207201694</v>
          </cell>
          <cell r="H327">
            <v>4550.0743953546953</v>
          </cell>
          <cell r="I327">
            <v>4657.2650479604608</v>
          </cell>
          <cell r="J327">
            <v>4766.980897960314</v>
          </cell>
          <cell r="K327">
            <v>4879.281433954462</v>
          </cell>
          <cell r="L327">
            <v>4994.227545975561</v>
          </cell>
          <cell r="M327">
            <v>5111.8815585036537</v>
          </cell>
          <cell r="N327">
            <v>5232.3072642588832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38637.368964688198</v>
          </cell>
        </row>
        <row r="328">
          <cell r="B328" t="str">
            <v>2.3.1.  Valor Variável da Concessão</v>
          </cell>
          <cell r="G328">
            <v>4445.3508207201694</v>
          </cell>
          <cell r="H328">
            <v>4550.0743953546953</v>
          </cell>
          <cell r="I328">
            <v>4657.2650479604608</v>
          </cell>
          <cell r="J328">
            <v>4766.980897960314</v>
          </cell>
          <cell r="K328">
            <v>4879.281433954462</v>
          </cell>
          <cell r="L328">
            <v>4994.227545975561</v>
          </cell>
          <cell r="M328">
            <v>5111.8815585036537</v>
          </cell>
          <cell r="N328">
            <v>5232.3072642588832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38637.368964688198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33527.736278078941</v>
          </cell>
          <cell r="H330">
            <v>34542.512438412137</v>
          </cell>
          <cell r="I330">
            <v>35581.194695530474</v>
          </cell>
          <cell r="J330">
            <v>36644.346229261995</v>
          </cell>
          <cell r="K330">
            <v>37732.543486825169</v>
          </cell>
          <cell r="L330">
            <v>38846.376495382006</v>
          </cell>
          <cell r="M330">
            <v>39986.449181954442</v>
          </cell>
          <cell r="N330">
            <v>41153.379700877151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298014.53850632237</v>
          </cell>
        </row>
        <row r="331">
          <cell r="B331" t="str">
            <v xml:space="preserve">2.4.1.  Contribuição Social  </v>
          </cell>
          <cell r="G331">
            <v>8133.7542492312587</v>
          </cell>
          <cell r="H331">
            <v>8379.7605911302144</v>
          </cell>
          <cell r="I331">
            <v>8631.56235043163</v>
          </cell>
          <cell r="J331">
            <v>8889.2960555786649</v>
          </cell>
          <cell r="K331">
            <v>9153.1014513515565</v>
          </cell>
          <cell r="L331">
            <v>9423.121574638064</v>
          </cell>
          <cell r="M331">
            <v>9699.5028319889552</v>
          </cell>
          <cell r="N331">
            <v>9982.3950790005219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72292.494183350864</v>
          </cell>
        </row>
        <row r="332">
          <cell r="B332" t="str">
            <v xml:space="preserve">2.4.2.  Imposto de Renda  </v>
          </cell>
          <cell r="G332">
            <v>25393.982028847684</v>
          </cell>
          <cell r="H332">
            <v>26162.751847281921</v>
          </cell>
          <cell r="I332">
            <v>26949.632345098842</v>
          </cell>
          <cell r="J332">
            <v>27755.050173683332</v>
          </cell>
          <cell r="K332">
            <v>28579.442035473614</v>
          </cell>
          <cell r="L332">
            <v>29423.254920743944</v>
          </cell>
          <cell r="M332">
            <v>30286.946349965485</v>
          </cell>
          <cell r="N332">
            <v>31170.984621876632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225722.04432297149</v>
          </cell>
        </row>
        <row r="333">
          <cell r="B333" t="str">
            <v>3.  SALDO DO CAIXA     (1 - 2)</v>
          </cell>
          <cell r="G333">
            <v>68144.191837311781</v>
          </cell>
          <cell r="H333">
            <v>70204.49495071554</v>
          </cell>
          <cell r="I333">
            <v>72313.33468486488</v>
          </cell>
          <cell r="J333">
            <v>74471.854465471348</v>
          </cell>
          <cell r="K333">
            <v>76681.224655069265</v>
          </cell>
          <cell r="L333">
            <v>78942.6431875938</v>
          </cell>
          <cell r="M333">
            <v>81257.33621790749</v>
          </cell>
          <cell r="N333">
            <v>83626.558786629379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605641.63878556353</v>
          </cell>
        </row>
        <row r="334">
          <cell r="B334" t="str">
            <v xml:space="preserve">4. T.I.R. (Taxa Interna de Retorno) Anual do Projeto     </v>
          </cell>
          <cell r="G334">
            <v>0.19984130092644004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_PROP"/>
      <sheetName val="FLUXO_SIMULA"/>
      <sheetName val="BASE"/>
      <sheetName val="TRAFEGO"/>
      <sheetName val="SIMULADOR"/>
      <sheetName val="RELATA"/>
      <sheetName val="RELATA VÉIO"/>
      <sheetName val="ORIGINAL"/>
      <sheetName val="REALIZADO"/>
      <sheetName val="F01"/>
      <sheetName val="F02"/>
      <sheetName val="F03"/>
      <sheetName val="F04"/>
      <sheetName val="F05"/>
      <sheetName val="F06"/>
      <sheetName val="F07"/>
      <sheetName val="F08"/>
      <sheetName val="F09"/>
      <sheetName val="F10"/>
      <sheetName val="F11"/>
      <sheetName val="F12"/>
      <sheetName val="F13"/>
      <sheetName val="F14"/>
      <sheetName val="F15"/>
      <sheetName val="Capa Simulador"/>
      <sheetName val="FLUXO + DRE  Original 20 anos"/>
      <sheetName val="Fatores 20 anos"/>
      <sheetName val="Prorrogação Fluxo 29 anos"/>
      <sheetName val="Prorrogação DRE 29 anos"/>
      <sheetName val="Comparativo de Mer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4">
          <cell r="F54" t="str">
            <v>ESTUDO DO REEQUILÍBRIO ECONÔMICO-FINANCEIRO</v>
          </cell>
        </row>
        <row r="55">
          <cell r="F55" t="e">
            <v>#REF!</v>
          </cell>
        </row>
        <row r="56">
          <cell r="F56" t="str">
            <v>Versão: A-001 - novembro/2006</v>
          </cell>
        </row>
        <row r="57">
          <cell r="F57">
            <v>0</v>
          </cell>
        </row>
        <row r="64">
          <cell r="B64" t="str">
            <v>RESUMO DOS DESEQUILIBRIOS NO CONTRATO EM VPL (Milhares de Reais)</v>
          </cell>
        </row>
        <row r="66">
          <cell r="B66" t="str">
            <v>FATOR</v>
          </cell>
          <cell r="C66" t="str">
            <v>DISCRIMINAÇÃO</v>
          </cell>
          <cell r="G66" t="str">
            <v>VPL (a)</v>
          </cell>
          <cell r="H66">
            <v>7</v>
          </cell>
          <cell r="I66" t="str">
            <v>TIR (b)</v>
          </cell>
        </row>
        <row r="67">
          <cell r="B67" t="str">
            <v>FATOR 1</v>
          </cell>
          <cell r="C67" t="str">
            <v>1ª Adequação - Investimentos</v>
          </cell>
          <cell r="G67">
            <v>-5262.029924547729</v>
          </cell>
          <cell r="H67">
            <v>-18335.123479361067</v>
          </cell>
          <cell r="I67">
            <v>0.18428744062547614</v>
          </cell>
        </row>
        <row r="68">
          <cell r="B68" t="str">
            <v>FATOR 2</v>
          </cell>
          <cell r="C68" t="str">
            <v>2ª Adequação - Investimentos</v>
          </cell>
          <cell r="G68">
            <v>7.1991250857352052</v>
          </cell>
          <cell r="H68">
            <v>25.084777031492447</v>
          </cell>
          <cell r="I68">
            <v>0.19523071610793916</v>
          </cell>
        </row>
        <row r="69">
          <cell r="B69" t="str">
            <v>FATOR 3</v>
          </cell>
          <cell r="C69" t="str">
            <v>3ª Adequação - Investimentos</v>
          </cell>
          <cell r="G69">
            <v>633.48475864302543</v>
          </cell>
          <cell r="H69">
            <v>2207.3271035248672</v>
          </cell>
          <cell r="I69">
            <v>0.19645841580770329</v>
          </cell>
        </row>
        <row r="70">
          <cell r="B70" t="str">
            <v>FATOR 4</v>
          </cell>
          <cell r="C70" t="str">
            <v>5ª Adequação em relação à 3ª - Investimentos</v>
          </cell>
          <cell r="G70">
            <v>11412.956461568274</v>
          </cell>
          <cell r="H70">
            <v>39767.536290742733</v>
          </cell>
          <cell r="I70">
            <v>0.21603675409041273</v>
          </cell>
        </row>
        <row r="71">
          <cell r="B71" t="str">
            <v>FATOR 5</v>
          </cell>
          <cell r="C71" t="str">
            <v>Perda de Rec.: Mudança no cron. Obras duplic. de Rod.</v>
          </cell>
          <cell r="G71">
            <v>-4346.0504011995499</v>
          </cell>
          <cell r="H71">
            <v>-15143.465905008017</v>
          </cell>
          <cell r="I71">
            <v>0.18764421132873257</v>
          </cell>
        </row>
        <row r="72">
          <cell r="B72" t="str">
            <v>FATOR 6</v>
          </cell>
          <cell r="C72" t="str">
            <v>Parcelamento do Reajuste Tarifário - Julho/03</v>
          </cell>
          <cell r="G72">
            <v>-741.62158170546843</v>
          </cell>
          <cell r="H72">
            <v>-2584.1212365772603</v>
          </cell>
          <cell r="I72">
            <v>0.1939490789488304</v>
          </cell>
        </row>
        <row r="73">
          <cell r="B73" t="str">
            <v>FATOR 7</v>
          </cell>
          <cell r="C73" t="str">
            <v>Majoração da COFINS</v>
          </cell>
          <cell r="G73">
            <v>-1447.0322068760595</v>
          </cell>
          <cell r="H73">
            <v>-5042.0682839361234</v>
          </cell>
          <cell r="I73">
            <v>0.19276839876973426</v>
          </cell>
        </row>
        <row r="74">
          <cell r="B74" t="str">
            <v>FATOR 8</v>
          </cell>
          <cell r="C74" t="str">
            <v>Majoração do PIS</v>
          </cell>
          <cell r="G74">
            <v>-123.40545918351535</v>
          </cell>
          <cell r="H74">
            <v>-429.99647751936357</v>
          </cell>
          <cell r="I74">
            <v>0.1950063971004708</v>
          </cell>
        </row>
        <row r="75">
          <cell r="B75" t="str">
            <v>FATOR 9</v>
          </cell>
          <cell r="C75" t="str">
            <v>Alteração do ISS-QN</v>
          </cell>
          <cell r="G75">
            <v>-9183.5104854062211</v>
          </cell>
          <cell r="H75">
            <v>-31999.209646912535</v>
          </cell>
          <cell r="I75">
            <v>0.1791068200776591</v>
          </cell>
        </row>
        <row r="76">
          <cell r="B76" t="str">
            <v>FATOR 10</v>
          </cell>
          <cell r="C76" t="str">
            <v>6ª Adequação - Investimentos</v>
          </cell>
          <cell r="G76">
            <v>146.27811241606295</v>
          </cell>
          <cell r="H76">
            <v>509.69441298015676</v>
          </cell>
          <cell r="I76">
            <v>0.19546870758151999</v>
          </cell>
        </row>
        <row r="77">
          <cell r="B77" t="str">
            <v>FATOR 11</v>
          </cell>
          <cell r="C77" t="str">
            <v>Reversão de Deflator de Receitas</v>
          </cell>
          <cell r="G77">
            <v>2617.6960591761554</v>
          </cell>
          <cell r="H77">
            <v>9121.1530843882247</v>
          </cell>
          <cell r="I77">
            <v>0.19957564807053693</v>
          </cell>
        </row>
        <row r="78">
          <cell r="B78" t="str">
            <v>FATOR 12</v>
          </cell>
          <cell r="C78" t="str">
            <v>7ª Adequação - Investimentos</v>
          </cell>
          <cell r="G78">
            <v>1609.1985908392762</v>
          </cell>
          <cell r="H78">
            <v>5607.1241115923331</v>
          </cell>
          <cell r="I78">
            <v>0.19796319078797572</v>
          </cell>
        </row>
        <row r="79">
          <cell r="B79" t="str">
            <v>FATOR 13</v>
          </cell>
          <cell r="C79" t="str">
            <v>Desapropriação Trevo ITU - TAM 015/2005</v>
          </cell>
          <cell r="G79">
            <v>-3467.4507581784201</v>
          </cell>
          <cell r="H79">
            <v>-12082.05554157312</v>
          </cell>
          <cell r="I79">
            <v>0.18929717256937867</v>
          </cell>
        </row>
        <row r="80">
          <cell r="B80" t="str">
            <v>FATOR 14</v>
          </cell>
          <cell r="C80">
            <v>0</v>
          </cell>
          <cell r="G80">
            <v>2.13064446821951E-11</v>
          </cell>
          <cell r="H80">
            <v>7.4240606715629796E-11</v>
          </cell>
          <cell r="I80">
            <v>0.19521825576665677</v>
          </cell>
        </row>
        <row r="81">
          <cell r="B81" t="str">
            <v>FATOR 15</v>
          </cell>
          <cell r="C81">
            <v>0</v>
          </cell>
          <cell r="G81">
            <v>2.13064446821951E-11</v>
          </cell>
          <cell r="H81">
            <v>7.4240606715629796E-11</v>
          </cell>
          <cell r="I81">
            <v>0.19521825576665677</v>
          </cell>
        </row>
        <row r="82">
          <cell r="B82" t="str">
            <v>TOTAL GERAL</v>
          </cell>
          <cell r="G82">
            <v>-8144.2877093683919</v>
          </cell>
          <cell r="H82">
            <v>-28378.120790627538</v>
          </cell>
          <cell r="I82">
            <v>0.17468941259549392</v>
          </cell>
        </row>
        <row r="83">
          <cell r="B83" t="str">
            <v>(a) reperesenta apenas o VPL do fluxo de caixa do fator utilizando a tir original do projeto</v>
          </cell>
        </row>
        <row r="84">
          <cell r="B84" t="str">
            <v>(b) representa a tir do fluxo de caixa do projeto mais o fluxo de caixa do fator</v>
          </cell>
        </row>
        <row r="86">
          <cell r="B86" t="str">
            <v>ALTERNATIVAS UTILIZADAS PARA O REEQUILIBRIO DO CONTRATO</v>
          </cell>
        </row>
        <row r="88">
          <cell r="B88" t="str">
            <v>Projeta o Contrato Original até:</v>
          </cell>
          <cell r="F88">
            <v>29</v>
          </cell>
        </row>
        <row r="90">
          <cell r="B90" t="str">
            <v>Reajuste na Receita Base  de:</v>
          </cell>
          <cell r="F90">
            <v>0</v>
          </cell>
        </row>
        <row r="92">
          <cell r="B92" t="str">
            <v>Considera o Reajuste a Partir do:</v>
          </cell>
          <cell r="F92">
            <v>7</v>
          </cell>
        </row>
        <row r="94">
          <cell r="B94" t="str">
            <v>EFEITOS NOS RESULTADOS PROJETADOS</v>
          </cell>
        </row>
        <row r="96">
          <cell r="B96" t="str">
            <v>TIR Original do Contrato (ao ano)</v>
          </cell>
          <cell r="J96">
            <v>0.19521825576665677</v>
          </cell>
        </row>
        <row r="98">
          <cell r="B98" t="str">
            <v>TIR Resultante dos Desequilibrio no Contrato Original (ao ano)</v>
          </cell>
          <cell r="J98">
            <v>0.17468941259549392</v>
          </cell>
        </row>
        <row r="100">
          <cell r="B100" t="str">
            <v>Diferença entre a TIR Original x TIR Desequilibrios</v>
          </cell>
          <cell r="J100">
            <v>-2.0528843171162853E-2</v>
          </cell>
        </row>
        <row r="102">
          <cell r="B102" t="str">
            <v>TIR Resultante das Alternativas Utilizadas para o Reequilibrio (ao ano)</v>
          </cell>
          <cell r="J102">
            <v>0.19595914572424983</v>
          </cell>
        </row>
        <row r="104">
          <cell r="B104" t="str">
            <v>GRAFICOS COMPARATIVOS DOS AJUSTES NOS DESEQUILIBRIOS NO CONTRATO ORIGINAL</v>
          </cell>
        </row>
        <row r="133">
          <cell r="B133" t="str">
            <v>SALDO DO FLUXO DE CAIXA DOS FATORES DE DESEQUILIBRIO (MIlhares de Reais)</v>
          </cell>
        </row>
        <row r="135">
          <cell r="B135" t="str">
            <v>DISCRIMINAÇÃO</v>
          </cell>
          <cell r="F135" t="str">
            <v>VPL</v>
          </cell>
          <cell r="G135" t="str">
            <v>TIR</v>
          </cell>
          <cell r="H135">
            <v>1</v>
          </cell>
          <cell r="I135">
            <v>2</v>
          </cell>
          <cell r="J135">
            <v>3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8</v>
          </cell>
          <cell r="P135">
            <v>9</v>
          </cell>
          <cell r="Q135">
            <v>10</v>
          </cell>
          <cell r="R135">
            <v>11</v>
          </cell>
          <cell r="S135">
            <v>12</v>
          </cell>
          <cell r="T135">
            <v>13</v>
          </cell>
          <cell r="U135">
            <v>14</v>
          </cell>
          <cell r="V135">
            <v>15</v>
          </cell>
          <cell r="W135">
            <v>16</v>
          </cell>
          <cell r="X135">
            <v>17</v>
          </cell>
          <cell r="Y135">
            <v>18</v>
          </cell>
          <cell r="Z135">
            <v>19</v>
          </cell>
          <cell r="AA135">
            <v>20</v>
          </cell>
        </row>
        <row r="136">
          <cell r="B136" t="str">
            <v>(=)Fluxo de Caixa do Projeto Original</v>
          </cell>
          <cell r="F136">
            <v>2.13064446821951E-11</v>
          </cell>
          <cell r="G136">
            <v>0.19521825576665677</v>
          </cell>
          <cell r="H136">
            <v>-34357.295449694619</v>
          </cell>
          <cell r="I136">
            <v>-53872.013544999994</v>
          </cell>
          <cell r="J136">
            <v>2805.2295750000194</v>
          </cell>
          <cell r="K136">
            <v>-48513.595705000014</v>
          </cell>
          <cell r="L136">
            <v>2124.5961649999954</v>
          </cell>
          <cell r="M136">
            <v>43364.162429999997</v>
          </cell>
          <cell r="N136">
            <v>52220.880145000003</v>
          </cell>
          <cell r="O136">
            <v>50342.945670000001</v>
          </cell>
          <cell r="P136">
            <v>52942.579810000003</v>
          </cell>
          <cell r="Q136">
            <v>14797.670620000004</v>
          </cell>
          <cell r="R136">
            <v>43330.094930000007</v>
          </cell>
          <cell r="S136">
            <v>41433.873035000011</v>
          </cell>
          <cell r="T136">
            <v>32813.771235000007</v>
          </cell>
          <cell r="U136">
            <v>33731.241664999994</v>
          </cell>
          <cell r="V136">
            <v>65204.415545000011</v>
          </cell>
          <cell r="W136">
            <v>42082.164504999993</v>
          </cell>
          <cell r="X136">
            <v>50620.158049999998</v>
          </cell>
          <cell r="Y136">
            <v>38169.888444999975</v>
          </cell>
          <cell r="Z136">
            <v>84194.645110000012</v>
          </cell>
          <cell r="AA136">
            <v>67948.241875000007</v>
          </cell>
        </row>
        <row r="137">
          <cell r="B137" t="str">
            <v>(+)Desequilibrio do Projeto Original (a)</v>
          </cell>
        </row>
        <row r="138">
          <cell r="B138" t="str">
            <v>1ª Adequação - Investimentos</v>
          </cell>
        </row>
        <row r="139">
          <cell r="B139" t="str">
            <v>Fluxo de Caixa do Fator</v>
          </cell>
          <cell r="H139">
            <v>11813.343624999998</v>
          </cell>
          <cell r="I139">
            <v>30753.771199999999</v>
          </cell>
          <cell r="J139">
            <v>-29591.029499999997</v>
          </cell>
          <cell r="K139">
            <v>7502.1693649999997</v>
          </cell>
          <cell r="L139">
            <v>-14754.478229999997</v>
          </cell>
          <cell r="M139">
            <v>-24335.701300000001</v>
          </cell>
          <cell r="N139">
            <v>-11118.337</v>
          </cell>
          <cell r="O139">
            <v>-9708.6787999999997</v>
          </cell>
          <cell r="P139">
            <v>1328.5630000000001</v>
          </cell>
          <cell r="Q139">
            <v>2849.4112</v>
          </cell>
          <cell r="R139">
            <v>-356.19653096000229</v>
          </cell>
          <cell r="S139">
            <v>572.09479917279623</v>
          </cell>
          <cell r="T139">
            <v>-1357.0488937561317</v>
          </cell>
          <cell r="U139">
            <v>-3246.8648206673156</v>
          </cell>
          <cell r="V139">
            <v>-10946.662267358519</v>
          </cell>
          <cell r="W139">
            <v>-17685.527712965923</v>
          </cell>
          <cell r="X139">
            <v>-17794.221234685821</v>
          </cell>
          <cell r="Y139">
            <v>-6868.0195695348239</v>
          </cell>
          <cell r="Z139">
            <v>-8373.5769916996796</v>
          </cell>
          <cell r="AA139">
            <v>-9565.6767942711667</v>
          </cell>
        </row>
        <row r="140">
          <cell r="B140" t="str">
            <v>Somatoria com Projeto Original</v>
          </cell>
          <cell r="F140">
            <v>-5262.029924547729</v>
          </cell>
          <cell r="G140">
            <v>0.18428744062547614</v>
          </cell>
          <cell r="H140">
            <v>-22543.951824694621</v>
          </cell>
          <cell r="I140">
            <v>-23118.242344999995</v>
          </cell>
          <cell r="J140">
            <v>-26785.799924999978</v>
          </cell>
          <cell r="K140">
            <v>-41011.426340000013</v>
          </cell>
          <cell r="L140">
            <v>-12629.882065000002</v>
          </cell>
          <cell r="M140">
            <v>19028.461129999996</v>
          </cell>
          <cell r="N140">
            <v>41102.543145000003</v>
          </cell>
          <cell r="O140">
            <v>40634.266869999999</v>
          </cell>
          <cell r="P140">
            <v>54271.142810000005</v>
          </cell>
          <cell r="Q140">
            <v>17647.081820000003</v>
          </cell>
          <cell r="R140">
            <v>42973.898399040001</v>
          </cell>
          <cell r="S140">
            <v>42005.967834172807</v>
          </cell>
          <cell r="T140">
            <v>31456.722341243876</v>
          </cell>
          <cell r="U140">
            <v>30484.376844332677</v>
          </cell>
          <cell r="V140">
            <v>54257.753277641488</v>
          </cell>
          <cell r="W140">
            <v>24396.636792034071</v>
          </cell>
          <cell r="X140">
            <v>32825.936815314177</v>
          </cell>
          <cell r="Y140">
            <v>31301.868875465152</v>
          </cell>
          <cell r="Z140">
            <v>75821.068118300333</v>
          </cell>
          <cell r="AA140">
            <v>58382.56508072884</v>
          </cell>
        </row>
        <row r="141">
          <cell r="B141" t="str">
            <v>2ª Adequação - Investimentos</v>
          </cell>
        </row>
        <row r="142">
          <cell r="B142" t="str">
            <v>Fluxo de Caixa do Fator</v>
          </cell>
          <cell r="H142">
            <v>254.32999999999811</v>
          </cell>
          <cell r="I142">
            <v>0.12000000000023192</v>
          </cell>
          <cell r="J142">
            <v>-1.9999999999527063E-2</v>
          </cell>
          <cell r="K142">
            <v>9.9999999999454303E-2</v>
          </cell>
          <cell r="L142">
            <v>0.3199999999993679</v>
          </cell>
          <cell r="M142">
            <v>5202.6899999999996</v>
          </cell>
          <cell r="N142">
            <v>-3132.7000000000003</v>
          </cell>
          <cell r="O142">
            <v>-8589.869999999999</v>
          </cell>
          <cell r="P142">
            <v>-11504.17</v>
          </cell>
          <cell r="Q142">
            <v>29472.91</v>
          </cell>
          <cell r="R142">
            <v>291.43999999999983</v>
          </cell>
          <cell r="S142">
            <v>-2544.8199999999997</v>
          </cell>
          <cell r="T142">
            <v>-9490.76</v>
          </cell>
          <cell r="U142">
            <v>-6893.84</v>
          </cell>
          <cell r="V142">
            <v>-1.2999999999998266</v>
          </cell>
          <cell r="W142">
            <v>0.58000000000004093</v>
          </cell>
          <cell r="X142">
            <v>534.63000000000068</v>
          </cell>
          <cell r="Y142">
            <v>17534.84</v>
          </cell>
          <cell r="Z142">
            <v>-26996.74</v>
          </cell>
          <cell r="AA142">
            <v>9454.9</v>
          </cell>
        </row>
        <row r="143">
          <cell r="B143" t="str">
            <v>Somatoria com Projeto Original</v>
          </cell>
          <cell r="F143">
            <v>7.1991250857352052</v>
          </cell>
          <cell r="G143">
            <v>0.19523071610793916</v>
          </cell>
          <cell r="H143">
            <v>-34102.965449694617</v>
          </cell>
          <cell r="I143">
            <v>-53871.893544999992</v>
          </cell>
          <cell r="J143">
            <v>2805.2095750000199</v>
          </cell>
          <cell r="K143">
            <v>-48513.495705000016</v>
          </cell>
          <cell r="L143">
            <v>2124.9161649999946</v>
          </cell>
          <cell r="M143">
            <v>48566.852429999999</v>
          </cell>
          <cell r="N143">
            <v>49088.180145000006</v>
          </cell>
          <cell r="O143">
            <v>41753.075670000006</v>
          </cell>
          <cell r="P143">
            <v>41438.409810000005</v>
          </cell>
          <cell r="Q143">
            <v>44270.580620000008</v>
          </cell>
          <cell r="R143">
            <v>43621.534930000009</v>
          </cell>
          <cell r="S143">
            <v>38889.053035000012</v>
          </cell>
          <cell r="T143">
            <v>23323.011235000005</v>
          </cell>
          <cell r="U143">
            <v>26837.401664999994</v>
          </cell>
          <cell r="V143">
            <v>65203.115545000008</v>
          </cell>
          <cell r="W143">
            <v>42082.744504999995</v>
          </cell>
          <cell r="X143">
            <v>51154.788049999996</v>
          </cell>
          <cell r="Y143">
            <v>55704.728444999972</v>
          </cell>
          <cell r="Z143">
            <v>57197.905110000007</v>
          </cell>
          <cell r="AA143">
            <v>77403.141875000001</v>
          </cell>
        </row>
        <row r="144">
          <cell r="B144" t="str">
            <v>3ª Adequação - Investimentos</v>
          </cell>
        </row>
        <row r="145">
          <cell r="B145" t="str">
            <v>Fluxo de Caixa do Fator</v>
          </cell>
          <cell r="H145">
            <v>-4.5099999999971629</v>
          </cell>
          <cell r="I145">
            <v>1323.2455833333333</v>
          </cell>
          <cell r="J145">
            <v>29445.524334999998</v>
          </cell>
          <cell r="K145">
            <v>22642.089119999997</v>
          </cell>
          <cell r="L145">
            <v>-8833.9777849999991</v>
          </cell>
          <cell r="M145">
            <v>-67069.959451375995</v>
          </cell>
          <cell r="N145">
            <v>-12706.039110000002</v>
          </cell>
          <cell r="O145">
            <v>5788.8358749999989</v>
          </cell>
          <cell r="P145">
            <v>8565.798714999999</v>
          </cell>
          <cell r="Q145">
            <v>80.517084999999952</v>
          </cell>
          <cell r="R145">
            <v>1252.6617635199964</v>
          </cell>
          <cell r="S145">
            <v>158.67520605311893</v>
          </cell>
          <cell r="T145">
            <v>-21.62804360343489</v>
          </cell>
          <cell r="U145">
            <v>-9837.9774416823075</v>
          </cell>
          <cell r="V145">
            <v>-3490.17559746598</v>
          </cell>
          <cell r="W145">
            <v>-2444.1783619543749</v>
          </cell>
          <cell r="X145">
            <v>-6893.3579425017761</v>
          </cell>
          <cell r="Y145">
            <v>-4576.7107720539034</v>
          </cell>
          <cell r="Z145">
            <v>2061.7656287518712</v>
          </cell>
          <cell r="AA145">
            <v>-1162.8648998155445</v>
          </cell>
        </row>
        <row r="146">
          <cell r="B146" t="str">
            <v>Somatoria com Projeto Original</v>
          </cell>
          <cell r="F146">
            <v>633.48475864302543</v>
          </cell>
          <cell r="G146">
            <v>0.19645841580770329</v>
          </cell>
          <cell r="H146">
            <v>-34361.805449694613</v>
          </cell>
          <cell r="I146">
            <v>-52548.767961666657</v>
          </cell>
          <cell r="J146">
            <v>32250.753910000018</v>
          </cell>
          <cell r="K146">
            <v>-25871.506585000017</v>
          </cell>
          <cell r="L146">
            <v>-6709.3816200000037</v>
          </cell>
          <cell r="M146">
            <v>-23705.797021375998</v>
          </cell>
          <cell r="N146">
            <v>39514.841035000005</v>
          </cell>
          <cell r="O146">
            <v>56131.781544999998</v>
          </cell>
          <cell r="P146">
            <v>61508.378525</v>
          </cell>
          <cell r="Q146">
            <v>14878.187705000004</v>
          </cell>
          <cell r="R146">
            <v>44582.756693520001</v>
          </cell>
          <cell r="S146">
            <v>41592.548241053133</v>
          </cell>
          <cell r="T146">
            <v>32792.143191396572</v>
          </cell>
          <cell r="U146">
            <v>23893.264223317688</v>
          </cell>
          <cell r="V146">
            <v>61714.239947534028</v>
          </cell>
          <cell r="W146">
            <v>39637.986143045622</v>
          </cell>
          <cell r="X146">
            <v>43726.800107498224</v>
          </cell>
          <cell r="Y146">
            <v>33593.177672946069</v>
          </cell>
          <cell r="Z146">
            <v>86256.410738751889</v>
          </cell>
          <cell r="AA146">
            <v>66785.376975184467</v>
          </cell>
        </row>
        <row r="147">
          <cell r="B147" t="str">
            <v>5ª Adequação em relação à 3ª - Investimentos</v>
          </cell>
        </row>
        <row r="148">
          <cell r="B148" t="str">
            <v>Fluxo de Caixa do Fator</v>
          </cell>
          <cell r="H148">
            <v>344.95486000000005</v>
          </cell>
          <cell r="I148">
            <v>115.69186197368518</v>
          </cell>
          <cell r="J148">
            <v>35.269589473683943</v>
          </cell>
          <cell r="K148">
            <v>13055.682848885448</v>
          </cell>
          <cell r="L148">
            <v>18539.136903885446</v>
          </cell>
          <cell r="M148">
            <v>31193.615748885444</v>
          </cell>
          <cell r="N148">
            <v>-39594.776436828841</v>
          </cell>
          <cell r="O148">
            <v>-11453.772183944222</v>
          </cell>
          <cell r="P148">
            <v>-14193.699321444221</v>
          </cell>
          <cell r="Q148">
            <v>2278.7549910557768</v>
          </cell>
          <cell r="R148">
            <v>-4096.1071589442236</v>
          </cell>
          <cell r="S148">
            <v>307.19370355578002</v>
          </cell>
          <cell r="T148">
            <v>15898.265978555779</v>
          </cell>
          <cell r="U148">
            <v>11104.833439270065</v>
          </cell>
          <cell r="V148">
            <v>-2564.1608607299345</v>
          </cell>
          <cell r="W148">
            <v>18917.318981770066</v>
          </cell>
          <cell r="X148">
            <v>19330.358269270066</v>
          </cell>
          <cell r="Y148">
            <v>-6504.4028557299362</v>
          </cell>
          <cell r="Z148">
            <v>-3967.2275182299336</v>
          </cell>
          <cell r="AA148">
            <v>-17103.232580729938</v>
          </cell>
        </row>
        <row r="149">
          <cell r="B149" t="str">
            <v>Somatoria com Projeto Original</v>
          </cell>
          <cell r="F149">
            <v>11412.956461568274</v>
          </cell>
          <cell r="G149">
            <v>0.21603675409041273</v>
          </cell>
          <cell r="H149">
            <v>-34012.340589694621</v>
          </cell>
          <cell r="I149">
            <v>-53756.321683026312</v>
          </cell>
          <cell r="J149">
            <v>2840.4991644737033</v>
          </cell>
          <cell r="K149">
            <v>-35457.912856114563</v>
          </cell>
          <cell r="L149">
            <v>20663.733068885442</v>
          </cell>
          <cell r="M149">
            <v>74557.778178885434</v>
          </cell>
          <cell r="N149">
            <v>12626.103708171162</v>
          </cell>
          <cell r="O149">
            <v>38889.173486055777</v>
          </cell>
          <cell r="P149">
            <v>38748.880488555784</v>
          </cell>
          <cell r="Q149">
            <v>17076.42561105578</v>
          </cell>
          <cell r="R149">
            <v>39233.987771055785</v>
          </cell>
          <cell r="S149">
            <v>41741.06673855579</v>
          </cell>
          <cell r="T149">
            <v>48712.037213555785</v>
          </cell>
          <cell r="U149">
            <v>44836.075104270058</v>
          </cell>
          <cell r="V149">
            <v>62640.254684270076</v>
          </cell>
          <cell r="W149">
            <v>60999.483486770056</v>
          </cell>
          <cell r="X149">
            <v>69950.516319270071</v>
          </cell>
          <cell r="Y149">
            <v>31665.48558927004</v>
          </cell>
          <cell r="Z149">
            <v>80227.417591770078</v>
          </cell>
          <cell r="AA149">
            <v>50845.009294270072</v>
          </cell>
        </row>
        <row r="150">
          <cell r="B150" t="str">
            <v>Perda de Rec.: Mudança no cron. Obras duplic. de Rod.</v>
          </cell>
        </row>
        <row r="151">
          <cell r="B151" t="str">
            <v>Fluxo de Caixa do Fator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-3612.6987932211182</v>
          </cell>
          <cell r="N151">
            <v>-3568.8513226500313</v>
          </cell>
          <cell r="O151">
            <v>-1074.5472882872064</v>
          </cell>
          <cell r="P151">
            <v>-1119.5162680158792</v>
          </cell>
          <cell r="Q151">
            <v>-1156.7123425498289</v>
          </cell>
          <cell r="R151">
            <v>-1184.2067938230039</v>
          </cell>
          <cell r="S151">
            <v>-1205.5079725585367</v>
          </cell>
          <cell r="T151">
            <v>-1230.207324093044</v>
          </cell>
          <cell r="U151">
            <v>-1254.1794435296529</v>
          </cell>
          <cell r="V151">
            <v>-2126.4497565812585</v>
          </cell>
          <cell r="W151">
            <v>-2167.3492294579814</v>
          </cell>
          <cell r="X151">
            <v>-2247.9258386064521</v>
          </cell>
          <cell r="Y151">
            <v>-4732.5523538074131</v>
          </cell>
          <cell r="Z151">
            <v>-4827.7073465194781</v>
          </cell>
          <cell r="AA151">
            <v>-4902.3974158251403</v>
          </cell>
        </row>
        <row r="152">
          <cell r="B152" t="str">
            <v>Somatoria com Projeto Original</v>
          </cell>
          <cell r="F152">
            <v>-4346.0504011995499</v>
          </cell>
          <cell r="G152">
            <v>0.18764421132873257</v>
          </cell>
          <cell r="H152">
            <v>-34357.295449694619</v>
          </cell>
          <cell r="I152">
            <v>-53872.013544999994</v>
          </cell>
          <cell r="J152">
            <v>2805.2295750000194</v>
          </cell>
          <cell r="K152">
            <v>-48513.595705000014</v>
          </cell>
          <cell r="L152">
            <v>2124.5961649999954</v>
          </cell>
          <cell r="M152">
            <v>39751.463636778877</v>
          </cell>
          <cell r="N152">
            <v>48652.028822349974</v>
          </cell>
          <cell r="O152">
            <v>49268.398381712796</v>
          </cell>
          <cell r="P152">
            <v>51823.063541984127</v>
          </cell>
          <cell r="Q152">
            <v>13640.958277450176</v>
          </cell>
          <cell r="R152">
            <v>42145.888136177004</v>
          </cell>
          <cell r="S152">
            <v>40228.365062441473</v>
          </cell>
          <cell r="T152">
            <v>31583.563910906963</v>
          </cell>
          <cell r="U152">
            <v>32477.06222147034</v>
          </cell>
          <cell r="V152">
            <v>63077.965788418755</v>
          </cell>
          <cell r="W152">
            <v>39914.815275542009</v>
          </cell>
          <cell r="X152">
            <v>48372.232211393544</v>
          </cell>
          <cell r="Y152">
            <v>33437.336091192563</v>
          </cell>
          <cell r="Z152">
            <v>79366.937763480528</v>
          </cell>
          <cell r="AA152">
            <v>63045.84445917487</v>
          </cell>
        </row>
        <row r="153">
          <cell r="B153" t="str">
            <v>Parcelamento do Reajuste Tarifário - Julho/03</v>
          </cell>
        </row>
        <row r="154">
          <cell r="B154" t="str">
            <v>Fluxo de Caixa do Fator</v>
          </cell>
          <cell r="H154">
            <v>0</v>
          </cell>
          <cell r="I154">
            <v>0</v>
          </cell>
          <cell r="J154">
            <v>0</v>
          </cell>
          <cell r="K154">
            <v>-1513.46099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</row>
        <row r="155">
          <cell r="B155" t="str">
            <v>Somatoria com Projeto Original</v>
          </cell>
          <cell r="F155">
            <v>-741.62158170546843</v>
          </cell>
          <cell r="G155">
            <v>0.1939490789488304</v>
          </cell>
          <cell r="H155">
            <v>-34357.295449694619</v>
          </cell>
          <cell r="I155">
            <v>-53872.013544999994</v>
          </cell>
          <cell r="J155">
            <v>2805.2295750000194</v>
          </cell>
          <cell r="K155">
            <v>-50027.056695000014</v>
          </cell>
          <cell r="L155">
            <v>2124.5961649999954</v>
          </cell>
          <cell r="M155">
            <v>43364.162429999997</v>
          </cell>
          <cell r="N155">
            <v>52220.880145000003</v>
          </cell>
          <cell r="O155">
            <v>50342.945670000001</v>
          </cell>
          <cell r="P155">
            <v>52942.579810000003</v>
          </cell>
          <cell r="Q155">
            <v>14797.670620000004</v>
          </cell>
          <cell r="R155">
            <v>43330.094930000007</v>
          </cell>
          <cell r="S155">
            <v>41433.873035000011</v>
          </cell>
          <cell r="T155">
            <v>32813.771235000007</v>
          </cell>
          <cell r="U155">
            <v>33731.241664999994</v>
          </cell>
          <cell r="V155">
            <v>65204.415545000011</v>
          </cell>
          <cell r="W155">
            <v>42082.164504999993</v>
          </cell>
          <cell r="X155">
            <v>50620.158049999998</v>
          </cell>
          <cell r="Y155">
            <v>38169.888444999975</v>
          </cell>
          <cell r="Z155">
            <v>84194.645110000012</v>
          </cell>
          <cell r="AA155">
            <v>67948.241875000007</v>
          </cell>
        </row>
        <row r="156">
          <cell r="B156" t="str">
            <v>Majoração da COFINS</v>
          </cell>
        </row>
        <row r="157">
          <cell r="B157" t="str">
            <v>Fluxo de Caixa do Fator</v>
          </cell>
          <cell r="H157">
            <v>-442.26990897249982</v>
          </cell>
          <cell r="I157">
            <v>-569.79131600000005</v>
          </cell>
          <cell r="J157">
            <v>-561.30476099999987</v>
          </cell>
          <cell r="K157">
            <v>-440.11603256497096</v>
          </cell>
          <cell r="L157">
            <v>-597.356132136013</v>
          </cell>
          <cell r="M157">
            <v>-612.59839877533523</v>
          </cell>
          <cell r="N157">
            <v>-670.87139280286124</v>
          </cell>
          <cell r="O157">
            <v>355.39540391701627</v>
          </cell>
          <cell r="P157">
            <v>367.12638539488182</v>
          </cell>
          <cell r="Q157">
            <v>378.09703393519766</v>
          </cell>
          <cell r="R157">
            <v>385.71183046594069</v>
          </cell>
          <cell r="S157">
            <v>391.96020698594845</v>
          </cell>
          <cell r="T157">
            <v>398.32960343687989</v>
          </cell>
          <cell r="U157">
            <v>405.73897248633358</v>
          </cell>
          <cell r="V157">
            <v>412.97888611737977</v>
          </cell>
          <cell r="W157">
            <v>418.21906459527736</v>
          </cell>
          <cell r="X157">
            <v>426.39491644888363</v>
          </cell>
          <cell r="Y157">
            <v>435.07337262895021</v>
          </cell>
          <cell r="Z157">
            <v>440.89640975073434</v>
          </cell>
          <cell r="AA157">
            <v>446.54982125089327</v>
          </cell>
        </row>
        <row r="158">
          <cell r="B158" t="str">
            <v>Somatoria com Projeto Original</v>
          </cell>
          <cell r="F158">
            <v>-1447.0322068760595</v>
          </cell>
          <cell r="G158">
            <v>0.19276839876973426</v>
          </cell>
          <cell r="H158">
            <v>-34799.565358667118</v>
          </cell>
          <cell r="I158">
            <v>-54441.804860999997</v>
          </cell>
          <cell r="J158">
            <v>2243.9248140000195</v>
          </cell>
          <cell r="K158">
            <v>-48953.711737564983</v>
          </cell>
          <cell r="L158">
            <v>1527.2400328639824</v>
          </cell>
          <cell r="M158">
            <v>42751.564031224661</v>
          </cell>
          <cell r="N158">
            <v>51550.008752197144</v>
          </cell>
          <cell r="O158">
            <v>50698.341073917014</v>
          </cell>
          <cell r="P158">
            <v>53309.706195394887</v>
          </cell>
          <cell r="Q158">
            <v>15175.767653935201</v>
          </cell>
          <cell r="R158">
            <v>43715.806760465945</v>
          </cell>
          <cell r="S158">
            <v>41825.833241985958</v>
          </cell>
          <cell r="T158">
            <v>33212.100838436891</v>
          </cell>
          <cell r="U158">
            <v>34136.980637486326</v>
          </cell>
          <cell r="V158">
            <v>65617.394431117384</v>
          </cell>
          <cell r="W158">
            <v>42500.383569595273</v>
          </cell>
          <cell r="X158">
            <v>51046.552966448879</v>
          </cell>
          <cell r="Y158">
            <v>38604.961817628922</v>
          </cell>
          <cell r="Z158">
            <v>84635.541519750754</v>
          </cell>
          <cell r="AA158">
            <v>68394.791696250904</v>
          </cell>
        </row>
        <row r="159">
          <cell r="B159" t="str">
            <v>Majoração do PIS</v>
          </cell>
        </row>
        <row r="160">
          <cell r="B160" t="str">
            <v>Fluxo de Caixa do Fator</v>
          </cell>
          <cell r="H160">
            <v>-2.0326962500000154</v>
          </cell>
          <cell r="I160">
            <v>-2.2130368000000828</v>
          </cell>
          <cell r="J160">
            <v>-51.577008495032885</v>
          </cell>
          <cell r="K160">
            <v>-138.77906328368033</v>
          </cell>
          <cell r="L160">
            <v>-39.536850706612505</v>
          </cell>
          <cell r="M160">
            <v>-2.5765486500000021</v>
          </cell>
          <cell r="N160">
            <v>-2.6894737999999982</v>
          </cell>
          <cell r="O160">
            <v>-2.7790997000000166</v>
          </cell>
          <cell r="P160">
            <v>-2.8690740000000687</v>
          </cell>
          <cell r="Q160">
            <v>-2.9551287999999625</v>
          </cell>
          <cell r="R160">
            <v>-3.0385705999999786</v>
          </cell>
          <cell r="S160">
            <v>-3.1245383000000162</v>
          </cell>
          <cell r="T160">
            <v>-3.2131190000000069</v>
          </cell>
          <cell r="U160">
            <v>-3.1401727500000756</v>
          </cell>
          <cell r="V160">
            <v>-3.2672081000000186</v>
          </cell>
          <cell r="W160">
            <v>-3.3483852999999635</v>
          </cell>
          <cell r="X160">
            <v>-3.4552570000000093</v>
          </cell>
          <cell r="Y160">
            <v>-3.6659083500000622</v>
          </cell>
          <cell r="Z160">
            <v>-3.7602811999999779</v>
          </cell>
          <cell r="AA160">
            <v>-3.8542185500000787</v>
          </cell>
        </row>
        <row r="161">
          <cell r="B161" t="str">
            <v>Somatoria com Projeto Original</v>
          </cell>
          <cell r="F161">
            <v>-123.40545918351535</v>
          </cell>
          <cell r="G161">
            <v>0.1950063971004708</v>
          </cell>
          <cell r="H161">
            <v>-34359.328145944615</v>
          </cell>
          <cell r="I161">
            <v>-53874.226581799994</v>
          </cell>
          <cell r="J161">
            <v>2753.6525665049867</v>
          </cell>
          <cell r="K161">
            <v>-48652.374768283691</v>
          </cell>
          <cell r="L161">
            <v>2085.0593142933831</v>
          </cell>
          <cell r="M161">
            <v>43361.585881349994</v>
          </cell>
          <cell r="N161">
            <v>52218.190671200005</v>
          </cell>
          <cell r="O161">
            <v>50340.166570300004</v>
          </cell>
          <cell r="P161">
            <v>52939.710736000001</v>
          </cell>
          <cell r="Q161">
            <v>14794.715491200004</v>
          </cell>
          <cell r="R161">
            <v>43327.056359400005</v>
          </cell>
          <cell r="S161">
            <v>41430.748496700013</v>
          </cell>
          <cell r="T161">
            <v>32810.558116000007</v>
          </cell>
          <cell r="U161">
            <v>33728.101492249996</v>
          </cell>
          <cell r="V161">
            <v>65201.148336900013</v>
          </cell>
          <cell r="W161">
            <v>42078.816119699994</v>
          </cell>
          <cell r="X161">
            <v>50616.702792999997</v>
          </cell>
          <cell r="Y161">
            <v>38166.222536649977</v>
          </cell>
          <cell r="Z161">
            <v>84190.884828800015</v>
          </cell>
          <cell r="AA161">
            <v>67944.38765645001</v>
          </cell>
        </row>
        <row r="162">
          <cell r="B162" t="str">
            <v>Alteração do ISS-QN</v>
          </cell>
        </row>
        <row r="163">
          <cell r="B163" t="str">
            <v>Fluxo de Caixa do Fator</v>
          </cell>
          <cell r="H163">
            <v>0</v>
          </cell>
          <cell r="I163">
            <v>0</v>
          </cell>
          <cell r="J163">
            <v>0</v>
          </cell>
          <cell r="K163">
            <v>-1849.5981673956326</v>
          </cell>
          <cell r="L163">
            <v>-2877.9850000000001</v>
          </cell>
          <cell r="M163">
            <v>-3003.5331788766762</v>
          </cell>
          <cell r="N163">
            <v>-3292.2921840143072</v>
          </cell>
          <cell r="O163">
            <v>-3543.6687576424379</v>
          </cell>
          <cell r="P163">
            <v>-3660.6796638571345</v>
          </cell>
          <cell r="Q163">
            <v>-3770.0624887360982</v>
          </cell>
          <cell r="R163">
            <v>-3845.4386310936402</v>
          </cell>
          <cell r="S163">
            <v>-3906.8852500088706</v>
          </cell>
          <cell r="T163">
            <v>-3969.5001045865074</v>
          </cell>
          <cell r="U163">
            <v>-4046.3998017552058</v>
          </cell>
          <cell r="V163">
            <v>-4116.9643096764312</v>
          </cell>
          <cell r="W163">
            <v>-4168.2867408914535</v>
          </cell>
          <cell r="X163">
            <v>-4248.8177548598815</v>
          </cell>
          <cell r="Y163">
            <v>-4332.0560492635859</v>
          </cell>
          <cell r="Z163">
            <v>-4388.9908638332126</v>
          </cell>
          <cell r="AA163">
            <v>-4444.2137713348257</v>
          </cell>
        </row>
        <row r="164">
          <cell r="B164" t="str">
            <v>Somatoria com Projeto Original</v>
          </cell>
          <cell r="F164">
            <v>-9183.5104854062211</v>
          </cell>
          <cell r="G164">
            <v>0.1791068200776591</v>
          </cell>
          <cell r="H164">
            <v>-34357.295449694619</v>
          </cell>
          <cell r="I164">
            <v>-53872.013544999994</v>
          </cell>
          <cell r="J164">
            <v>2805.2295750000194</v>
          </cell>
          <cell r="K164">
            <v>-50363.193872395648</v>
          </cell>
          <cell r="L164">
            <v>-753.38883500000475</v>
          </cell>
          <cell r="M164">
            <v>40360.629251123319</v>
          </cell>
          <cell r="N164">
            <v>48928.587960985693</v>
          </cell>
          <cell r="O164">
            <v>46799.276912357564</v>
          </cell>
          <cell r="P164">
            <v>49281.900146142871</v>
          </cell>
          <cell r="Q164">
            <v>11027.608131263907</v>
          </cell>
          <cell r="R164">
            <v>39484.656298906368</v>
          </cell>
          <cell r="S164">
            <v>37526.987784991143</v>
          </cell>
          <cell r="T164">
            <v>28844.271130413501</v>
          </cell>
          <cell r="U164">
            <v>29684.841863244787</v>
          </cell>
          <cell r="V164">
            <v>61087.451235323577</v>
          </cell>
          <cell r="W164">
            <v>37913.87776410854</v>
          </cell>
          <cell r="X164">
            <v>46371.340295140115</v>
          </cell>
          <cell r="Y164">
            <v>33837.83239573639</v>
          </cell>
          <cell r="Z164">
            <v>79805.6542461668</v>
          </cell>
          <cell r="AA164">
            <v>63504.02810366518</v>
          </cell>
        </row>
        <row r="165">
          <cell r="B165" t="str">
            <v>6ª Adequação - Investimentos</v>
          </cell>
        </row>
        <row r="166">
          <cell r="B166" t="str">
            <v>Fluxo de Caixa do Fator</v>
          </cell>
          <cell r="H166">
            <v>57.768539098354239</v>
          </cell>
          <cell r="I166">
            <v>69.63291592608455</v>
          </cell>
          <cell r="J166">
            <v>76.988280759909117</v>
          </cell>
          <cell r="K166">
            <v>87.675046144126568</v>
          </cell>
          <cell r="L166">
            <v>433.99887053956678</v>
          </cell>
          <cell r="M166">
            <v>-12897.667750444269</v>
          </cell>
          <cell r="N166">
            <v>23964.620046755623</v>
          </cell>
          <cell r="O166">
            <v>-12229.835261172806</v>
          </cell>
          <cell r="P166">
            <v>731.51299487834149</v>
          </cell>
          <cell r="Q166">
            <v>0.67998647166954473</v>
          </cell>
          <cell r="R166">
            <v>-12.549792099349151</v>
          </cell>
          <cell r="S166">
            <v>-32.756414137310628</v>
          </cell>
          <cell r="T166">
            <v>249.05742792350009</v>
          </cell>
          <cell r="U166">
            <v>-531.43039536369179</v>
          </cell>
          <cell r="V166">
            <v>-245.79557780485527</v>
          </cell>
          <cell r="W166">
            <v>-79.410269876426028</v>
          </cell>
          <cell r="X166">
            <v>94.62636867406917</v>
          </cell>
          <cell r="Y166">
            <v>-179.96361606718511</v>
          </cell>
          <cell r="Z166">
            <v>-48.68346899666227</v>
          </cell>
          <cell r="AA166">
            <v>6015.1472682453123</v>
          </cell>
        </row>
        <row r="167">
          <cell r="B167" t="str">
            <v>Somatoria com Projeto Original</v>
          </cell>
          <cell r="F167">
            <v>146.27811241606295</v>
          </cell>
          <cell r="G167">
            <v>0.19546870758151999</v>
          </cell>
          <cell r="H167">
            <v>-34299.526910596265</v>
          </cell>
          <cell r="I167">
            <v>-53802.380629073908</v>
          </cell>
          <cell r="J167">
            <v>2882.2178557599286</v>
          </cell>
          <cell r="K167">
            <v>-48425.920658855888</v>
          </cell>
          <cell r="L167">
            <v>2558.5950355395621</v>
          </cell>
          <cell r="M167">
            <v>30466.494679555726</v>
          </cell>
          <cell r="N167">
            <v>76185.500191755622</v>
          </cell>
          <cell r="O167">
            <v>38113.110408827197</v>
          </cell>
          <cell r="P167">
            <v>53674.092804878346</v>
          </cell>
          <cell r="Q167">
            <v>14798.350606471675</v>
          </cell>
          <cell r="R167">
            <v>43317.545137900655</v>
          </cell>
          <cell r="S167">
            <v>41401.116620862704</v>
          </cell>
          <cell r="T167">
            <v>33062.828662923508</v>
          </cell>
          <cell r="U167">
            <v>33199.811269636302</v>
          </cell>
          <cell r="V167">
            <v>64958.619967195154</v>
          </cell>
          <cell r="W167">
            <v>42002.754235123568</v>
          </cell>
          <cell r="X167">
            <v>50714.784418674069</v>
          </cell>
          <cell r="Y167">
            <v>37989.924828932788</v>
          </cell>
          <cell r="Z167">
            <v>84145.961641003349</v>
          </cell>
          <cell r="AA167">
            <v>73963.389143245324</v>
          </cell>
        </row>
        <row r="168">
          <cell r="B168" t="str">
            <v>Reversão de Deflator de Receitas</v>
          </cell>
        </row>
        <row r="169">
          <cell r="B169" t="str">
            <v>Fluxo de Caixa do Fator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564.98072136000224</v>
          </cell>
          <cell r="S169">
            <v>1445.8371225552032</v>
          </cell>
          <cell r="T169">
            <v>2366.152425154788</v>
          </cell>
          <cell r="U169">
            <v>3337.8096441542903</v>
          </cell>
          <cell r="V169">
            <v>4395.696013472445</v>
          </cell>
          <cell r="W169">
            <v>5439.4748485483778</v>
          </cell>
          <cell r="X169">
            <v>6566.651660143003</v>
          </cell>
          <cell r="Y169">
            <v>7969.0958080381743</v>
          </cell>
          <cell r="Z169">
            <v>9188.0535216392855</v>
          </cell>
          <cell r="AA169">
            <v>10444.503829293666</v>
          </cell>
        </row>
        <row r="170">
          <cell r="B170" t="str">
            <v>Somatoria com Projeto Original</v>
          </cell>
          <cell r="F170">
            <v>2617.6960591761554</v>
          </cell>
          <cell r="G170">
            <v>0.19957564807053693</v>
          </cell>
          <cell r="H170">
            <v>-34357.295449694619</v>
          </cell>
          <cell r="I170">
            <v>-53872.013544999994</v>
          </cell>
          <cell r="J170">
            <v>2805.2295750000194</v>
          </cell>
          <cell r="K170">
            <v>-48513.595705000014</v>
          </cell>
          <cell r="L170">
            <v>2124.5961649999954</v>
          </cell>
          <cell r="M170">
            <v>43364.162429999997</v>
          </cell>
          <cell r="N170">
            <v>52220.880145000003</v>
          </cell>
          <cell r="O170">
            <v>50342.945670000001</v>
          </cell>
          <cell r="P170">
            <v>52942.579810000003</v>
          </cell>
          <cell r="Q170">
            <v>14797.670620000004</v>
          </cell>
          <cell r="R170">
            <v>43895.075651360006</v>
          </cell>
          <cell r="S170">
            <v>42879.710157555215</v>
          </cell>
          <cell r="T170">
            <v>35179.923660154796</v>
          </cell>
          <cell r="U170">
            <v>37069.051309154282</v>
          </cell>
          <cell r="V170">
            <v>69600.111558472461</v>
          </cell>
          <cell r="W170">
            <v>47521.639353548373</v>
          </cell>
          <cell r="X170">
            <v>57186.809710143003</v>
          </cell>
          <cell r="Y170">
            <v>46138.98425303815</v>
          </cell>
          <cell r="Z170">
            <v>93382.698631639301</v>
          </cell>
          <cell r="AA170">
            <v>78392.745704293673</v>
          </cell>
        </row>
        <row r="171">
          <cell r="B171" t="str">
            <v>7ª Adequação - Investimentos</v>
          </cell>
        </row>
        <row r="172">
          <cell r="B172" t="str">
            <v>Fluxo de Caixa do Fator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758.01267028689449</v>
          </cell>
          <cell r="N172">
            <v>4063.7524052298563</v>
          </cell>
          <cell r="O172">
            <v>3364.9356506582862</v>
          </cell>
          <cell r="P172">
            <v>-363.87488039286211</v>
          </cell>
          <cell r="Q172">
            <v>-9612.1089719861902</v>
          </cell>
          <cell r="R172">
            <v>-2321.8733184151693</v>
          </cell>
          <cell r="S172">
            <v>480.69194112278899</v>
          </cell>
          <cell r="T172">
            <v>120.3319615619793</v>
          </cell>
          <cell r="U172">
            <v>152.93829734917159</v>
          </cell>
          <cell r="V172">
            <v>5145.1339047903321</v>
          </cell>
          <cell r="W172">
            <v>11825.470599361905</v>
          </cell>
          <cell r="X172">
            <v>11376.144110811409</v>
          </cell>
          <cell r="Y172">
            <v>-2374.6801544473346</v>
          </cell>
          <cell r="Z172">
            <v>-2157.7540265178623</v>
          </cell>
          <cell r="AA172">
            <v>-3794.924426259839</v>
          </cell>
        </row>
        <row r="173">
          <cell r="B173" t="str">
            <v>Somatoria com Projeto Original</v>
          </cell>
          <cell r="F173">
            <v>1609.1985908392762</v>
          </cell>
          <cell r="G173">
            <v>0.19796319078797572</v>
          </cell>
          <cell r="H173">
            <v>-34357.295449694619</v>
          </cell>
          <cell r="I173">
            <v>-53872.013544999994</v>
          </cell>
          <cell r="J173">
            <v>2805.2295750000194</v>
          </cell>
          <cell r="K173">
            <v>-48513.595705000014</v>
          </cell>
          <cell r="L173">
            <v>2124.5961649999954</v>
          </cell>
          <cell r="M173">
            <v>44122.175100286891</v>
          </cell>
          <cell r="N173">
            <v>56284.632550229857</v>
          </cell>
          <cell r="O173">
            <v>53707.881320658285</v>
          </cell>
          <cell r="P173">
            <v>52578.704929607142</v>
          </cell>
          <cell r="Q173">
            <v>5185.5616480138142</v>
          </cell>
          <cell r="R173">
            <v>41008.221611584835</v>
          </cell>
          <cell r="S173">
            <v>41914.564976122798</v>
          </cell>
          <cell r="T173">
            <v>32934.103196561984</v>
          </cell>
          <cell r="U173">
            <v>33884.179962349168</v>
          </cell>
          <cell r="V173">
            <v>70349.549449790342</v>
          </cell>
          <cell r="W173">
            <v>53907.6351043619</v>
          </cell>
          <cell r="X173">
            <v>61996.302160811407</v>
          </cell>
          <cell r="Y173">
            <v>35795.20829055264</v>
          </cell>
          <cell r="Z173">
            <v>82036.891083482144</v>
          </cell>
          <cell r="AA173">
            <v>64153.31744874017</v>
          </cell>
        </row>
        <row r="174">
          <cell r="B174" t="str">
            <v>Desapropriação Trevo ITU - TAM 015/2005</v>
          </cell>
        </row>
        <row r="175">
          <cell r="B175" t="str">
            <v>Fluxo de Caixa do Fator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-14334.630061569145</v>
          </cell>
          <cell r="O175">
            <v>616.74418778589541</v>
          </cell>
          <cell r="P175">
            <v>616.74418778589541</v>
          </cell>
          <cell r="Q175">
            <v>616.74418778589541</v>
          </cell>
          <cell r="R175">
            <v>616.74418778589541</v>
          </cell>
          <cell r="S175">
            <v>616.74418778589541</v>
          </cell>
          <cell r="T175">
            <v>616.74418778589541</v>
          </cell>
          <cell r="U175">
            <v>616.74418778589541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</row>
        <row r="176">
          <cell r="B176" t="str">
            <v>Somatoria com Projeto Original</v>
          </cell>
          <cell r="F176">
            <v>-3467.4507581784201</v>
          </cell>
          <cell r="G176">
            <v>0.18929717256937867</v>
          </cell>
          <cell r="H176">
            <v>-34357.295449694619</v>
          </cell>
          <cell r="I176">
            <v>-53872.013544999994</v>
          </cell>
          <cell r="J176">
            <v>2805.2295750000194</v>
          </cell>
          <cell r="K176">
            <v>-48513.595705000014</v>
          </cell>
          <cell r="L176">
            <v>2124.5961649999954</v>
          </cell>
          <cell r="M176">
            <v>43364.162429999997</v>
          </cell>
          <cell r="N176">
            <v>37886.250083430859</v>
          </cell>
          <cell r="O176">
            <v>50959.689857785896</v>
          </cell>
          <cell r="P176">
            <v>53559.323997785898</v>
          </cell>
          <cell r="Q176">
            <v>15414.414807785899</v>
          </cell>
          <cell r="R176">
            <v>43946.839117785901</v>
          </cell>
          <cell r="S176">
            <v>42050.617222785906</v>
          </cell>
          <cell r="T176">
            <v>33430.515422785902</v>
          </cell>
          <cell r="U176">
            <v>34347.985852785889</v>
          </cell>
          <cell r="V176">
            <v>65204.415545000011</v>
          </cell>
          <cell r="W176">
            <v>42082.164504999993</v>
          </cell>
          <cell r="X176">
            <v>50620.158049999998</v>
          </cell>
          <cell r="Y176">
            <v>38169.888444999975</v>
          </cell>
          <cell r="Z176">
            <v>84194.645110000012</v>
          </cell>
          <cell r="AA176">
            <v>67948.241875000007</v>
          </cell>
        </row>
        <row r="177">
          <cell r="B177">
            <v>0</v>
          </cell>
        </row>
        <row r="178">
          <cell r="B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</row>
        <row r="179">
          <cell r="B179">
            <v>0</v>
          </cell>
          <cell r="F179">
            <v>2.13064446821951E-11</v>
          </cell>
          <cell r="G179">
            <v>0.19521825576665677</v>
          </cell>
          <cell r="H179">
            <v>-34357.295449694619</v>
          </cell>
          <cell r="I179">
            <v>-53872.013544999994</v>
          </cell>
          <cell r="J179">
            <v>2805.2295750000194</v>
          </cell>
          <cell r="K179">
            <v>-48513.595705000014</v>
          </cell>
          <cell r="L179">
            <v>2124.5961649999954</v>
          </cell>
          <cell r="M179">
            <v>43364.162429999997</v>
          </cell>
          <cell r="N179">
            <v>52220.880145000003</v>
          </cell>
          <cell r="O179">
            <v>50342.945670000001</v>
          </cell>
          <cell r="P179">
            <v>52942.579810000003</v>
          </cell>
          <cell r="Q179">
            <v>14797.670620000004</v>
          </cell>
          <cell r="R179">
            <v>43330.094930000007</v>
          </cell>
          <cell r="S179">
            <v>41433.873035000011</v>
          </cell>
          <cell r="T179">
            <v>32813.771235000007</v>
          </cell>
          <cell r="U179">
            <v>33731.241664999994</v>
          </cell>
          <cell r="V179">
            <v>65204.415545000011</v>
          </cell>
          <cell r="W179">
            <v>42082.164504999993</v>
          </cell>
          <cell r="X179">
            <v>50620.158049999998</v>
          </cell>
          <cell r="Y179">
            <v>38169.888444999975</v>
          </cell>
          <cell r="Z179">
            <v>84194.645110000012</v>
          </cell>
          <cell r="AA179">
            <v>67948.241875000007</v>
          </cell>
        </row>
        <row r="180">
          <cell r="B180">
            <v>0</v>
          </cell>
        </row>
        <row r="181">
          <cell r="B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</row>
        <row r="182">
          <cell r="B182">
            <v>0</v>
          </cell>
          <cell r="F182">
            <v>2.13064446821951E-11</v>
          </cell>
          <cell r="G182">
            <v>0.19521825576665677</v>
          </cell>
          <cell r="H182">
            <v>-34357.295449694619</v>
          </cell>
          <cell r="I182">
            <v>-53872.013544999994</v>
          </cell>
          <cell r="J182">
            <v>2805.2295750000194</v>
          </cell>
          <cell r="K182">
            <v>-48513.595705000014</v>
          </cell>
          <cell r="L182">
            <v>2124.5961649999954</v>
          </cell>
          <cell r="M182">
            <v>43364.162429999997</v>
          </cell>
          <cell r="N182">
            <v>52220.880145000003</v>
          </cell>
          <cell r="O182">
            <v>50342.945670000001</v>
          </cell>
          <cell r="P182">
            <v>52942.579810000003</v>
          </cell>
          <cell r="Q182">
            <v>14797.670620000004</v>
          </cell>
          <cell r="R182">
            <v>43330.094930000007</v>
          </cell>
          <cell r="S182">
            <v>41433.873035000011</v>
          </cell>
          <cell r="T182">
            <v>32813.771235000007</v>
          </cell>
          <cell r="U182">
            <v>33731.241664999994</v>
          </cell>
          <cell r="V182">
            <v>65204.415545000011</v>
          </cell>
          <cell r="W182">
            <v>42082.164504999993</v>
          </cell>
          <cell r="X182">
            <v>50620.158049999998</v>
          </cell>
          <cell r="Y182">
            <v>38169.888444999975</v>
          </cell>
          <cell r="Z182">
            <v>84194.645110000012</v>
          </cell>
          <cell r="AA182">
            <v>67948.241875000007</v>
          </cell>
        </row>
        <row r="183">
          <cell r="B183" t="str">
            <v>(=)TOTAL GERAL</v>
          </cell>
        </row>
        <row r="184">
          <cell r="B184" t="str">
            <v>Fluxo de Caixa do Fator</v>
          </cell>
          <cell r="H184">
            <v>12021.584418875853</v>
          </cell>
          <cell r="I184">
            <v>31690.457208433105</v>
          </cell>
          <cell r="J184">
            <v>-646.14906426143887</v>
          </cell>
          <cell r="K184">
            <v>39345.762126785288</v>
          </cell>
          <cell r="L184">
            <v>-8129.8782234176078</v>
          </cell>
          <cell r="M184">
            <v>-74380.41700217106</v>
          </cell>
          <cell r="N184">
            <v>-60392.814529679716</v>
          </cell>
          <cell r="O184">
            <v>-36477.240273385476</v>
          </cell>
          <cell r="P184">
            <v>-19235.063924650982</v>
          </cell>
          <cell r="Q184">
            <v>21135.275552176427</v>
          </cell>
          <cell r="R184">
            <v>-8707.872292803555</v>
          </cell>
          <cell r="S184">
            <v>-3719.8970077731865</v>
          </cell>
          <cell r="T184">
            <v>3576.5240993797047</v>
          </cell>
          <cell r="U184">
            <v>-10195.767534702418</v>
          </cell>
          <cell r="V184">
            <v>-13540.966773336819</v>
          </cell>
          <cell r="W184">
            <v>10052.962793829469</v>
          </cell>
          <cell r="X184">
            <v>7141.0272976934993</v>
          </cell>
          <cell r="Y184">
            <v>-3633.0420985870578</v>
          </cell>
          <cell r="Z184">
            <v>-39073.724936854946</v>
          </cell>
          <cell r="AA184">
            <v>-14616.063187996586</v>
          </cell>
        </row>
        <row r="185">
          <cell r="B185" t="str">
            <v>Somatoria com Projeto Original</v>
          </cell>
          <cell r="F185">
            <v>-8144.2877093687275</v>
          </cell>
          <cell r="G185">
            <v>0.17468941259549392</v>
          </cell>
          <cell r="H185">
            <v>-22335.711030818766</v>
          </cell>
          <cell r="I185">
            <v>-22181.55633656689</v>
          </cell>
          <cell r="J185">
            <v>2159.0805107385804</v>
          </cell>
          <cell r="K185">
            <v>-9167.833578214726</v>
          </cell>
          <cell r="L185">
            <v>-6005.2820584176125</v>
          </cell>
          <cell r="M185">
            <v>-31016.254572171063</v>
          </cell>
          <cell r="N185">
            <v>-8171.9343846797128</v>
          </cell>
          <cell r="O185">
            <v>13865.705396614525</v>
          </cell>
          <cell r="P185">
            <v>33707.515885349021</v>
          </cell>
          <cell r="Q185">
            <v>35932.946172176431</v>
          </cell>
          <cell r="R185">
            <v>34622.22263719645</v>
          </cell>
          <cell r="S185">
            <v>37713.976027226825</v>
          </cell>
          <cell r="T185">
            <v>36390.295334379713</v>
          </cell>
          <cell r="U185">
            <v>23535.474130297574</v>
          </cell>
          <cell r="V185">
            <v>51663.448771663192</v>
          </cell>
          <cell r="W185">
            <v>52135.127298829466</v>
          </cell>
          <cell r="X185">
            <v>57761.185347693499</v>
          </cell>
          <cell r="Y185">
            <v>34536.846346412916</v>
          </cell>
          <cell r="Z185">
            <v>45120.920173145067</v>
          </cell>
          <cell r="AA185">
            <v>53332.178687003419</v>
          </cell>
        </row>
        <row r="186">
          <cell r="B186" t="str">
            <v>(a) efeitos de cada fator de desequilibrio no fluxo de caixa e na taxa interna de retorno do projeto original</v>
          </cell>
        </row>
        <row r="188">
          <cell r="B188" t="str">
            <v>DEMONSTRATIVO DE RESULTADOS COM FATORES DE DESEQUILIBRIO NO PERIODO CONTRATUAL (MIlhares de Reais)</v>
          </cell>
        </row>
        <row r="190">
          <cell r="B190" t="str">
            <v>DISCRIMINAÇÃO</v>
          </cell>
          <cell r="G190">
            <v>1</v>
          </cell>
          <cell r="H190">
            <v>2</v>
          </cell>
          <cell r="I190">
            <v>3</v>
          </cell>
          <cell r="J190">
            <v>4</v>
          </cell>
          <cell r="K190">
            <v>5</v>
          </cell>
          <cell r="L190">
            <v>6</v>
          </cell>
          <cell r="M190">
            <v>7</v>
          </cell>
          <cell r="N190">
            <v>8</v>
          </cell>
          <cell r="O190">
            <v>9</v>
          </cell>
          <cell r="P190">
            <v>10</v>
          </cell>
          <cell r="Q190">
            <v>11</v>
          </cell>
          <cell r="R190">
            <v>12</v>
          </cell>
          <cell r="S190">
            <v>13</v>
          </cell>
          <cell r="T190">
            <v>14</v>
          </cell>
          <cell r="U190">
            <v>15</v>
          </cell>
          <cell r="V190">
            <v>16</v>
          </cell>
          <cell r="W190">
            <v>17</v>
          </cell>
          <cell r="X190">
            <v>18</v>
          </cell>
          <cell r="Y190">
            <v>19</v>
          </cell>
          <cell r="Z190">
            <v>20</v>
          </cell>
          <cell r="AA190" t="str">
            <v>TOTAL</v>
          </cell>
        </row>
        <row r="191">
          <cell r="B191" t="str">
            <v>1 -  RECEITA BRUTA    (1.1)</v>
          </cell>
          <cell r="G191">
            <v>64611.144174999987</v>
          </cell>
          <cell r="H191">
            <v>83519.181477564911</v>
          </cell>
          <cell r="I191">
            <v>82277.195915945078</v>
          </cell>
          <cell r="J191">
            <v>80676.963009265528</v>
          </cell>
          <cell r="K191">
            <v>85907.887856207584</v>
          </cell>
          <cell r="L191">
            <v>89661.270640864925</v>
          </cell>
          <cell r="M191">
            <v>98278.391981745328</v>
          </cell>
          <cell r="N191">
            <v>105778.86775062019</v>
          </cell>
          <cell r="O191">
            <v>109276.35870958636</v>
          </cell>
          <cell r="P191">
            <v>112540.83867650809</v>
          </cell>
          <cell r="Q191">
            <v>115740.3522772812</v>
          </cell>
          <cell r="R191">
            <v>119067.2037714724</v>
          </cell>
          <cell r="S191">
            <v>122488.12249436736</v>
          </cell>
          <cell r="T191">
            <v>126427.1335084203</v>
          </cell>
          <cell r="U191">
            <v>130320.42023422672</v>
          </cell>
          <cell r="V191">
            <v>133615.90854487766</v>
          </cell>
          <cell r="W191">
            <v>137923.92023201397</v>
          </cell>
          <cell r="X191">
            <v>142778.45438984205</v>
          </cell>
          <cell r="Y191">
            <v>146539.02836517751</v>
          </cell>
          <cell r="Z191">
            <v>150310.08253982107</v>
          </cell>
          <cell r="AA191">
            <v>2237738.7265508082</v>
          </cell>
        </row>
        <row r="192">
          <cell r="B192" t="str">
            <v>1.1 - Operacionais    (1.1.1 + 1.1.2)</v>
          </cell>
          <cell r="G192">
            <v>64611.144174999987</v>
          </cell>
          <cell r="H192">
            <v>83519.181477564911</v>
          </cell>
          <cell r="I192">
            <v>82277.195915945078</v>
          </cell>
          <cell r="J192">
            <v>80676.963009265528</v>
          </cell>
          <cell r="K192">
            <v>85907.887856207584</v>
          </cell>
          <cell r="L192">
            <v>89661.270640864925</v>
          </cell>
          <cell r="M192">
            <v>98278.391981745328</v>
          </cell>
          <cell r="N192">
            <v>105778.86775062019</v>
          </cell>
          <cell r="O192">
            <v>109276.35870958636</v>
          </cell>
          <cell r="P192">
            <v>112540.83867650809</v>
          </cell>
          <cell r="Q192">
            <v>115740.3522772812</v>
          </cell>
          <cell r="R192">
            <v>119067.2037714724</v>
          </cell>
          <cell r="S192">
            <v>122488.12249436736</v>
          </cell>
          <cell r="T192">
            <v>126427.1335084203</v>
          </cell>
          <cell r="U192">
            <v>130320.42023422672</v>
          </cell>
          <cell r="V192">
            <v>133615.90854487766</v>
          </cell>
          <cell r="W192">
            <v>137923.92023201397</v>
          </cell>
          <cell r="X192">
            <v>142778.45438984205</v>
          </cell>
          <cell r="Y192">
            <v>146539.02836517751</v>
          </cell>
          <cell r="Z192">
            <v>150310.08253982107</v>
          </cell>
          <cell r="AA192">
            <v>2237738.7265508082</v>
          </cell>
        </row>
        <row r="193">
          <cell r="B193" t="str">
            <v>1.1.1 - Receitas de  Pedágios    (Transp. Qd.2.1.1.2)</v>
          </cell>
          <cell r="G193">
            <v>64611.144174999987</v>
          </cell>
          <cell r="H193">
            <v>82839.179999999993</v>
          </cell>
          <cell r="I193">
            <v>81306.169999999984</v>
          </cell>
          <cell r="J193">
            <v>79705.919999999998</v>
          </cell>
          <cell r="K193">
            <v>84936.91</v>
          </cell>
          <cell r="L193">
            <v>88690.236832139592</v>
          </cell>
          <cell r="M193">
            <v>96870.378627292739</v>
          </cell>
          <cell r="N193">
            <v>104370.89694455036</v>
          </cell>
          <cell r="O193">
            <v>107868.32981663087</v>
          </cell>
          <cell r="P193">
            <v>111132.81876824172</v>
          </cell>
          <cell r="Q193">
            <v>114332.39086846689</v>
          </cell>
          <cell r="R193">
            <v>117659.18965877224</v>
          </cell>
          <cell r="S193">
            <v>121080.14089813811</v>
          </cell>
          <cell r="T193">
            <v>125019.12961739481</v>
          </cell>
          <cell r="U193">
            <v>128912.41909198486</v>
          </cell>
          <cell r="V193">
            <v>132207.90570863907</v>
          </cell>
          <cell r="W193">
            <v>136515.91836752923</v>
          </cell>
          <cell r="X193">
            <v>141370.44717942667</v>
          </cell>
          <cell r="Y193">
            <v>145131.00538955838</v>
          </cell>
          <cell r="Z193">
            <v>148902.05986515642</v>
          </cell>
          <cell r="AA193">
            <v>2213462.5918089217</v>
          </cell>
        </row>
        <row r="194">
          <cell r="B194" t="str">
            <v>1.1.2 - Outras Receitas Operacionais    (calculado 2.1.2.)</v>
          </cell>
          <cell r="G194">
            <v>0</v>
          </cell>
          <cell r="H194">
            <v>680.00147756491504</v>
          </cell>
          <cell r="I194">
            <v>971.02591594509477</v>
          </cell>
          <cell r="J194">
            <v>971.04300926553674</v>
          </cell>
          <cell r="K194">
            <v>970.97785620758134</v>
          </cell>
          <cell r="L194">
            <v>971.03380872532864</v>
          </cell>
          <cell r="M194">
            <v>1408.0133544525906</v>
          </cell>
          <cell r="N194">
            <v>1407.970806069836</v>
          </cell>
          <cell r="O194">
            <v>1408.0288929554943</v>
          </cell>
          <cell r="P194">
            <v>1408.0199082663721</v>
          </cell>
          <cell r="Q194">
            <v>1407.9614088143096</v>
          </cell>
          <cell r="R194">
            <v>1408.0141127001589</v>
          </cell>
          <cell r="S194">
            <v>1407.9815962292548</v>
          </cell>
          <cell r="T194">
            <v>1408.0038910254934</v>
          </cell>
          <cell r="U194">
            <v>1408.0011422418563</v>
          </cell>
          <cell r="V194">
            <v>1408.0028362385883</v>
          </cell>
          <cell r="W194">
            <v>1408.0018644847439</v>
          </cell>
          <cell r="X194">
            <v>1408.0072104153946</v>
          </cell>
          <cell r="Y194">
            <v>1408.0229756191206</v>
          </cell>
          <cell r="Z194">
            <v>1408.0226746646526</v>
          </cell>
          <cell r="AA194">
            <v>24276.134741886326</v>
          </cell>
        </row>
        <row r="195">
          <cell r="B195" t="str">
            <v>2 -  DEDUÇÕES DA RECEITA    (2.1)</v>
          </cell>
          <cell r="G195">
            <v>2455.3335373874997</v>
          </cell>
          <cell r="H195">
            <v>3398.9878158221372</v>
          </cell>
          <cell r="I195">
            <v>5011.8446014666233</v>
          </cell>
          <cell r="J195">
            <v>5762.5563305578999</v>
          </cell>
          <cell r="K195">
            <v>7522.6455697456586</v>
          </cell>
          <cell r="L195">
            <v>7777.0805769112958</v>
          </cell>
          <cell r="M195">
            <v>8523.5610451538159</v>
          </cell>
          <cell r="N195">
            <v>8096.3457526189541</v>
          </cell>
          <cell r="O195">
            <v>8363.8066966355836</v>
          </cell>
          <cell r="P195">
            <v>8613.7018033395525</v>
          </cell>
          <cell r="Q195">
            <v>8868.3820387712949</v>
          </cell>
          <cell r="R195">
            <v>9137.6675664826325</v>
          </cell>
          <cell r="S195">
            <v>9415.1929956348413</v>
          </cell>
          <cell r="T195">
            <v>9732.7315021794511</v>
          </cell>
          <cell r="U195">
            <v>10048.641541673434</v>
          </cell>
          <cell r="V195">
            <v>10318.492010184034</v>
          </cell>
          <cell r="W195">
            <v>10667.260880779266</v>
          </cell>
          <cell r="X195">
            <v>11062.60951761475</v>
          </cell>
          <cell r="Y195">
            <v>11370.937408533331</v>
          </cell>
          <cell r="Z195">
            <v>11680.787567696787</v>
          </cell>
          <cell r="AA195">
            <v>167828.56675918881</v>
          </cell>
        </row>
        <row r="196">
          <cell r="B196" t="str">
            <v>2.1 - Tributos sobre Faturamento    (2.1.1+ .... + 2.1.4)</v>
          </cell>
          <cell r="G196">
            <v>2455.3335373874997</v>
          </cell>
          <cell r="H196">
            <v>3398.9878158221372</v>
          </cell>
          <cell r="I196">
            <v>5011.8446014666233</v>
          </cell>
          <cell r="J196">
            <v>5762.5563305578999</v>
          </cell>
          <cell r="K196">
            <v>7522.6455697456586</v>
          </cell>
          <cell r="L196">
            <v>7777.0805769112958</v>
          </cell>
          <cell r="M196">
            <v>8523.5610451538159</v>
          </cell>
          <cell r="N196">
            <v>8096.3457526189541</v>
          </cell>
          <cell r="O196">
            <v>8363.8066966355836</v>
          </cell>
          <cell r="P196">
            <v>8613.7018033395525</v>
          </cell>
          <cell r="Q196">
            <v>8868.3820387712949</v>
          </cell>
          <cell r="R196">
            <v>9137.6675664826325</v>
          </cell>
          <cell r="S196">
            <v>9415.1929956348413</v>
          </cell>
          <cell r="T196">
            <v>9732.7315021794511</v>
          </cell>
          <cell r="U196">
            <v>10048.641541673434</v>
          </cell>
          <cell r="V196">
            <v>10318.492010184034</v>
          </cell>
          <cell r="W196">
            <v>10667.260880779266</v>
          </cell>
          <cell r="X196">
            <v>11062.60951761475</v>
          </cell>
          <cell r="Y196">
            <v>11370.937408533331</v>
          </cell>
          <cell r="Z196">
            <v>11680.787567696787</v>
          </cell>
          <cell r="AA196">
            <v>167828.56675918881</v>
          </cell>
        </row>
        <row r="197">
          <cell r="B197" t="str">
            <v>2.1.1 - I.S.S    (transp. Qd  1.3.)</v>
          </cell>
          <cell r="G197">
            <v>0</v>
          </cell>
          <cell r="H197">
            <v>331.99166666666667</v>
          </cell>
          <cell r="I197">
            <v>1916.75</v>
          </cell>
          <cell r="J197">
            <v>2760.5942796949739</v>
          </cell>
          <cell r="K197">
            <v>4295.5</v>
          </cell>
          <cell r="L197">
            <v>4482.8853416069796</v>
          </cell>
          <cell r="M197">
            <v>4913.8689313646373</v>
          </cell>
          <cell r="N197">
            <v>5289.0578472275192</v>
          </cell>
          <cell r="O197">
            <v>5463.700990831544</v>
          </cell>
          <cell r="P197">
            <v>5626.9589384120873</v>
          </cell>
          <cell r="Q197">
            <v>5787.1830434233443</v>
          </cell>
          <cell r="R197">
            <v>5953.2979829386131</v>
          </cell>
          <cell r="S197">
            <v>6124.4895449069063</v>
          </cell>
          <cell r="T197">
            <v>6321.338480869741</v>
          </cell>
          <cell r="U197">
            <v>6516.0154545992427</v>
          </cell>
          <cell r="V197">
            <v>6680.7812854319536</v>
          </cell>
          <cell r="W197">
            <v>6896.1864183764619</v>
          </cell>
          <cell r="X197">
            <v>7138.8833589713349</v>
          </cell>
          <cell r="Y197">
            <v>7326.8227694779207</v>
          </cell>
          <cell r="Z197">
            <v>7515.3739932578219</v>
          </cell>
          <cell r="AA197">
            <v>101341.68032805773</v>
          </cell>
        </row>
        <row r="198">
          <cell r="B198" t="str">
            <v>2.1.2 - Cofins    (transp. Qd 1.3.)</v>
          </cell>
          <cell r="G198">
            <v>1952.3272252499996</v>
          </cell>
          <cell r="H198">
            <v>2520.8184295512983</v>
          </cell>
          <cell r="I198">
            <v>2483.3122183189016</v>
          </cell>
          <cell r="J198">
            <v>2270.4288610285507</v>
          </cell>
          <cell r="K198">
            <v>2609.7340737450668</v>
          </cell>
          <cell r="L198">
            <v>2707.5513811386945</v>
          </cell>
          <cell r="M198">
            <v>2966.8684259078336</v>
          </cell>
          <cell r="N198">
            <v>2115.577355012404</v>
          </cell>
          <cell r="O198">
            <v>2185.5271741917277</v>
          </cell>
          <cell r="P198">
            <v>2250.8167735301618</v>
          </cell>
          <cell r="Q198">
            <v>2324.3515255456236</v>
          </cell>
          <cell r="R198">
            <v>2405.769269029448</v>
          </cell>
          <cell r="S198">
            <v>2489.7349545145476</v>
          </cell>
          <cell r="T198">
            <v>2584.9298285049795</v>
          </cell>
          <cell r="U198">
            <v>2680.6669255517172</v>
          </cell>
          <cell r="V198">
            <v>2764.2097292103758</v>
          </cell>
          <cell r="W198">
            <v>2869.4118808947128</v>
          </cell>
          <cell r="X198">
            <v>2990.1947001094413</v>
          </cell>
          <cell r="Y198">
            <v>3085.9985946817574</v>
          </cell>
          <cell r="Z198">
            <v>3182.6454729301277</v>
          </cell>
          <cell r="AA198">
            <v>51440.874798647361</v>
          </cell>
        </row>
        <row r="199">
          <cell r="B199" t="str">
            <v>2.1.3 - Pis / Pasep    (transp. Qd 1.3.)</v>
          </cell>
          <cell r="G199">
            <v>423.0063121375</v>
          </cell>
          <cell r="H199">
            <v>546.17771960417201</v>
          </cell>
          <cell r="I199">
            <v>611.78238314772193</v>
          </cell>
          <cell r="J199">
            <v>731.53318983437566</v>
          </cell>
          <cell r="K199">
            <v>617.4114960005918</v>
          </cell>
          <cell r="L199">
            <v>586.64385416562197</v>
          </cell>
          <cell r="M199">
            <v>642.82368788134465</v>
          </cell>
          <cell r="N199">
            <v>691.71055037903113</v>
          </cell>
          <cell r="O199">
            <v>714.57853161231151</v>
          </cell>
          <cell r="P199">
            <v>735.92609139730246</v>
          </cell>
          <cell r="Q199">
            <v>756.84746980232774</v>
          </cell>
          <cell r="R199">
            <v>778.60031451457053</v>
          </cell>
          <cell r="S199">
            <v>800.96849621338777</v>
          </cell>
          <cell r="T199">
            <v>826.46319280473188</v>
          </cell>
          <cell r="U199">
            <v>851.95916152247366</v>
          </cell>
          <cell r="V199">
            <v>873.50099554170458</v>
          </cell>
          <cell r="W199">
            <v>901.66258150809097</v>
          </cell>
          <cell r="X199">
            <v>933.53145853397348</v>
          </cell>
          <cell r="Y199">
            <v>958.11604437365361</v>
          </cell>
          <cell r="Z199">
            <v>982.76810150883693</v>
          </cell>
          <cell r="AA199">
            <v>14966.011632483722</v>
          </cell>
        </row>
        <row r="200">
          <cell r="B200" t="str">
            <v>2.1.4 - CPMF    (transp Qd 1.3.)</v>
          </cell>
          <cell r="G200">
            <v>80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80</v>
          </cell>
        </row>
        <row r="201">
          <cell r="B201" t="str">
            <v>3 -  RECEITA LIQUIDA    (1 - 2)</v>
          </cell>
          <cell r="G201">
            <v>62155.810637612485</v>
          </cell>
          <cell r="H201">
            <v>80120.193661742771</v>
          </cell>
          <cell r="I201">
            <v>77265.351314478452</v>
          </cell>
          <cell r="J201">
            <v>74914.40667870763</v>
          </cell>
          <cell r="K201">
            <v>78385.242286461929</v>
          </cell>
          <cell r="L201">
            <v>81884.190063953632</v>
          </cell>
          <cell r="M201">
            <v>89754.830936591519</v>
          </cell>
          <cell r="N201">
            <v>97682.521998001233</v>
          </cell>
          <cell r="O201">
            <v>100912.55201295078</v>
          </cell>
          <cell r="P201">
            <v>103927.13687316854</v>
          </cell>
          <cell r="Q201">
            <v>106871.97023850991</v>
          </cell>
          <cell r="R201">
            <v>109929.53620498977</v>
          </cell>
          <cell r="S201">
            <v>113072.92949873251</v>
          </cell>
          <cell r="T201">
            <v>116694.40200624085</v>
          </cell>
          <cell r="U201">
            <v>120271.77869255329</v>
          </cell>
          <cell r="V201">
            <v>123297.41653469362</v>
          </cell>
          <cell r="W201">
            <v>127256.6593512347</v>
          </cell>
          <cell r="X201">
            <v>131715.84487222729</v>
          </cell>
          <cell r="Y201">
            <v>135168.09095664418</v>
          </cell>
          <cell r="Z201">
            <v>138629.29497212428</v>
          </cell>
          <cell r="AA201">
            <v>2069910.1597916193</v>
          </cell>
        </row>
        <row r="202">
          <cell r="B202" t="str">
            <v>4 -  DESPESAS    (4.1)</v>
          </cell>
          <cell r="G202">
            <v>42385.658618237452</v>
          </cell>
          <cell r="H202">
            <v>51495.735224474643</v>
          </cell>
          <cell r="I202">
            <v>56819.719625531063</v>
          </cell>
          <cell r="J202">
            <v>61441.817135441786</v>
          </cell>
          <cell r="K202">
            <v>67314.896100571263</v>
          </cell>
          <cell r="L202">
            <v>75394.377207222118</v>
          </cell>
          <cell r="M202">
            <v>82409.599792300432</v>
          </cell>
          <cell r="N202">
            <v>86922.763085623083</v>
          </cell>
          <cell r="O202">
            <v>85649.836180836544</v>
          </cell>
          <cell r="P202">
            <v>81554.39693406639</v>
          </cell>
          <cell r="Q202">
            <v>81029.472924978487</v>
          </cell>
          <cell r="R202">
            <v>78509.496229137527</v>
          </cell>
          <cell r="S202">
            <v>76794.512483491068</v>
          </cell>
          <cell r="T202">
            <v>73220.218427531698</v>
          </cell>
          <cell r="U202">
            <v>68480.151595469841</v>
          </cell>
          <cell r="V202">
            <v>65636.752133011585</v>
          </cell>
          <cell r="W202">
            <v>64870.498850736796</v>
          </cell>
          <cell r="X202">
            <v>73738.737203693847</v>
          </cell>
          <cell r="Y202">
            <v>85610.32691717612</v>
          </cell>
          <cell r="Z202">
            <v>115429.06985330432</v>
          </cell>
          <cell r="AA202">
            <v>1474708.0365228362</v>
          </cell>
        </row>
        <row r="203">
          <cell r="B203" t="str">
            <v>4.1 - Operacionais    (4.1.1+ .... + 4.1.10)</v>
          </cell>
          <cell r="G203">
            <v>42385.658618237452</v>
          </cell>
          <cell r="H203">
            <v>51495.735224474643</v>
          </cell>
          <cell r="I203">
            <v>56819.719625531063</v>
          </cell>
          <cell r="J203">
            <v>61441.817135441786</v>
          </cell>
          <cell r="K203">
            <v>67314.896100571263</v>
          </cell>
          <cell r="L203">
            <v>75394.377207222118</v>
          </cell>
          <cell r="M203">
            <v>82409.599792300432</v>
          </cell>
          <cell r="N203">
            <v>86922.763085623083</v>
          </cell>
          <cell r="O203">
            <v>85649.836180836544</v>
          </cell>
          <cell r="P203">
            <v>81554.39693406639</v>
          </cell>
          <cell r="Q203">
            <v>81029.472924978487</v>
          </cell>
          <cell r="R203">
            <v>78509.496229137527</v>
          </cell>
          <cell r="S203">
            <v>76794.512483491068</v>
          </cell>
          <cell r="T203">
            <v>73220.218427531698</v>
          </cell>
          <cell r="U203">
            <v>68480.151595469841</v>
          </cell>
          <cell r="V203">
            <v>65636.752133011585</v>
          </cell>
          <cell r="W203">
            <v>64870.498850736796</v>
          </cell>
          <cell r="X203">
            <v>73738.737203693847</v>
          </cell>
          <cell r="Y203">
            <v>85610.32691717612</v>
          </cell>
          <cell r="Z203">
            <v>115429.06985330432</v>
          </cell>
          <cell r="AA203">
            <v>1474708.0365228362</v>
          </cell>
        </row>
        <row r="204">
          <cell r="B204" t="str">
            <v>4.1.1  -  Pessoal e Administradores    (Transp. Qd. 1.3.)</v>
          </cell>
          <cell r="G204">
            <v>18102</v>
          </cell>
          <cell r="H204">
            <v>22685</v>
          </cell>
          <cell r="I204">
            <v>24290</v>
          </cell>
          <cell r="J204">
            <v>24290</v>
          </cell>
          <cell r="K204">
            <v>24734</v>
          </cell>
          <cell r="L204">
            <v>23904</v>
          </cell>
          <cell r="M204">
            <v>23904</v>
          </cell>
          <cell r="N204">
            <v>23904</v>
          </cell>
          <cell r="O204">
            <v>23904</v>
          </cell>
          <cell r="P204">
            <v>23904</v>
          </cell>
          <cell r="Q204">
            <v>23904</v>
          </cell>
          <cell r="R204">
            <v>23904</v>
          </cell>
          <cell r="S204">
            <v>23904</v>
          </cell>
          <cell r="T204">
            <v>23904</v>
          </cell>
          <cell r="U204">
            <v>23984</v>
          </cell>
          <cell r="V204">
            <v>23995</v>
          </cell>
          <cell r="W204">
            <v>23995</v>
          </cell>
          <cell r="X204">
            <v>23995</v>
          </cell>
          <cell r="Y204">
            <v>23995</v>
          </cell>
          <cell r="Z204">
            <v>23995</v>
          </cell>
          <cell r="AA204">
            <v>473196</v>
          </cell>
        </row>
        <row r="205">
          <cell r="B205" t="str">
            <v>4.1.2  -  Conservação de Rotina    (Transp. Qd. 1.3.)</v>
          </cell>
          <cell r="G205">
            <v>8823</v>
          </cell>
          <cell r="H205">
            <v>6443</v>
          </cell>
          <cell r="I205">
            <v>6604</v>
          </cell>
          <cell r="J205">
            <v>6696</v>
          </cell>
          <cell r="K205">
            <v>7213</v>
          </cell>
          <cell r="L205">
            <v>7875</v>
          </cell>
          <cell r="M205">
            <v>7875</v>
          </cell>
          <cell r="N205">
            <v>7875</v>
          </cell>
          <cell r="O205">
            <v>7875</v>
          </cell>
          <cell r="P205">
            <v>7875</v>
          </cell>
          <cell r="Q205">
            <v>7875</v>
          </cell>
          <cell r="R205">
            <v>7875</v>
          </cell>
          <cell r="S205">
            <v>7875</v>
          </cell>
          <cell r="T205">
            <v>7878</v>
          </cell>
          <cell r="U205">
            <v>8112</v>
          </cell>
          <cell r="V205">
            <v>8165</v>
          </cell>
          <cell r="W205">
            <v>8165</v>
          </cell>
          <cell r="X205">
            <v>8165</v>
          </cell>
          <cell r="Y205">
            <v>8228</v>
          </cell>
          <cell r="Z205">
            <v>8293</v>
          </cell>
          <cell r="AA205">
            <v>155785</v>
          </cell>
        </row>
        <row r="206">
          <cell r="B206" t="str">
            <v>4.1.3  -  Consumo    (Transp. Qd. 1.3.)</v>
          </cell>
          <cell r="G206">
            <v>1554</v>
          </cell>
          <cell r="H206">
            <v>2328</v>
          </cell>
          <cell r="I206">
            <v>2578</v>
          </cell>
          <cell r="J206">
            <v>2578</v>
          </cell>
          <cell r="K206">
            <v>2578</v>
          </cell>
          <cell r="L206">
            <v>2516</v>
          </cell>
          <cell r="M206">
            <v>2516</v>
          </cell>
          <cell r="N206">
            <v>2516</v>
          </cell>
          <cell r="O206">
            <v>2516</v>
          </cell>
          <cell r="P206">
            <v>2516</v>
          </cell>
          <cell r="Q206">
            <v>2516</v>
          </cell>
          <cell r="R206">
            <v>2516</v>
          </cell>
          <cell r="S206">
            <v>2516</v>
          </cell>
          <cell r="T206">
            <v>2516</v>
          </cell>
          <cell r="U206">
            <v>2516</v>
          </cell>
          <cell r="V206">
            <v>2516</v>
          </cell>
          <cell r="W206">
            <v>2516</v>
          </cell>
          <cell r="X206">
            <v>2516</v>
          </cell>
          <cell r="Y206">
            <v>2516</v>
          </cell>
          <cell r="Z206">
            <v>2516</v>
          </cell>
          <cell r="AA206">
            <v>49356</v>
          </cell>
        </row>
        <row r="207">
          <cell r="B207" t="str">
            <v>4.1.4  -  Transportes    (Transp. Qd. 1.3.)</v>
          </cell>
          <cell r="G207">
            <v>850</v>
          </cell>
          <cell r="H207">
            <v>1403</v>
          </cell>
          <cell r="I207">
            <v>1441</v>
          </cell>
          <cell r="J207">
            <v>1441</v>
          </cell>
          <cell r="K207">
            <v>1441</v>
          </cell>
          <cell r="L207">
            <v>1498</v>
          </cell>
          <cell r="M207">
            <v>1498</v>
          </cell>
          <cell r="N207">
            <v>1498</v>
          </cell>
          <cell r="O207">
            <v>1498</v>
          </cell>
          <cell r="P207">
            <v>1498</v>
          </cell>
          <cell r="Q207">
            <v>1498</v>
          </cell>
          <cell r="R207">
            <v>1497</v>
          </cell>
          <cell r="S207">
            <v>1497</v>
          </cell>
          <cell r="T207">
            <v>1497</v>
          </cell>
          <cell r="U207">
            <v>1497</v>
          </cell>
          <cell r="V207">
            <v>1497</v>
          </cell>
          <cell r="W207">
            <v>1497</v>
          </cell>
          <cell r="X207">
            <v>1497</v>
          </cell>
          <cell r="Y207">
            <v>1497</v>
          </cell>
          <cell r="Z207">
            <v>1497</v>
          </cell>
          <cell r="AA207">
            <v>29037</v>
          </cell>
        </row>
        <row r="208">
          <cell r="B208" t="str">
            <v>4.1.5  -  Diversas    (Transp. Qd. 1.3.)</v>
          </cell>
          <cell r="G208">
            <v>2548.2600000000002</v>
          </cell>
          <cell r="H208">
            <v>861.84</v>
          </cell>
          <cell r="I208">
            <v>1083.3</v>
          </cell>
          <cell r="J208">
            <v>861.84</v>
          </cell>
          <cell r="K208">
            <v>1083.3</v>
          </cell>
          <cell r="L208">
            <v>861.84</v>
          </cell>
          <cell r="M208">
            <v>1083.3</v>
          </cell>
          <cell r="N208">
            <v>861.84</v>
          </cell>
          <cell r="O208">
            <v>1083.3</v>
          </cell>
          <cell r="P208">
            <v>861.84</v>
          </cell>
          <cell r="Q208">
            <v>1083.3</v>
          </cell>
          <cell r="R208">
            <v>861.84</v>
          </cell>
          <cell r="S208">
            <v>1083.3</v>
          </cell>
          <cell r="T208">
            <v>861.84</v>
          </cell>
          <cell r="U208">
            <v>1083.3</v>
          </cell>
          <cell r="V208">
            <v>861.84</v>
          </cell>
          <cell r="W208">
            <v>1083.3</v>
          </cell>
          <cell r="X208">
            <v>861.84</v>
          </cell>
          <cell r="Y208">
            <v>1083.3</v>
          </cell>
          <cell r="Z208">
            <v>861.84</v>
          </cell>
          <cell r="AA208">
            <v>20916.359999999997</v>
          </cell>
        </row>
        <row r="209">
          <cell r="B209" t="str">
            <v>4.1.6  -  Depreciação/Amortização    (Transp. Qd. 1.3.)</v>
          </cell>
          <cell r="G209">
            <v>4198.7979999999998</v>
          </cell>
          <cell r="H209">
            <v>10531.111092105262</v>
          </cell>
          <cell r="I209">
            <v>13732.077897660818</v>
          </cell>
          <cell r="J209">
            <v>18361.090397660821</v>
          </cell>
          <cell r="K209">
            <v>22972.02289766082</v>
          </cell>
          <cell r="L209">
            <v>31378.34414766082</v>
          </cell>
          <cell r="M209">
            <v>37802.664857401629</v>
          </cell>
          <cell r="N209">
            <v>42269.065434324708</v>
          </cell>
          <cell r="O209">
            <v>40648.430850991375</v>
          </cell>
          <cell r="P209">
            <v>36537.392100991376</v>
          </cell>
          <cell r="Q209">
            <v>35777.524600991375</v>
          </cell>
          <cell r="R209">
            <v>33358.67460099137</v>
          </cell>
          <cell r="S209">
            <v>31272.208350991375</v>
          </cell>
          <cell r="T209">
            <v>27775.862815277091</v>
          </cell>
          <cell r="U209">
            <v>22440.686867441036</v>
          </cell>
          <cell r="V209">
            <v>19548.783367441039</v>
          </cell>
          <cell r="W209">
            <v>18425.32711744104</v>
          </cell>
          <cell r="X209">
            <v>27246.856284107707</v>
          </cell>
          <cell r="Y209">
            <v>38847.497534107701</v>
          </cell>
          <cell r="Z209">
            <v>68596.665034107689</v>
          </cell>
          <cell r="AA209">
            <v>581721.08424935513</v>
          </cell>
        </row>
        <row r="210">
          <cell r="B210" t="str">
            <v>4.1.7  -  Seguros    (transp. Qd 1.3.)</v>
          </cell>
          <cell r="G210">
            <v>1236.2652794844441</v>
          </cell>
          <cell r="H210">
            <v>1456.2926745394443</v>
          </cell>
          <cell r="I210">
            <v>1279.774836888889</v>
          </cell>
          <cell r="J210">
            <v>1517.0118339999999</v>
          </cell>
          <cell r="K210">
            <v>1410.9657582222223</v>
          </cell>
          <cell r="L210">
            <v>1401.8755313333336</v>
          </cell>
          <cell r="M210">
            <v>1424.8455664444446</v>
          </cell>
          <cell r="N210">
            <v>1471.4558097777781</v>
          </cell>
          <cell r="O210">
            <v>1499.6461595555559</v>
          </cell>
          <cell r="P210">
            <v>1644.0042637777776</v>
          </cell>
          <cell r="Q210">
            <v>1597.6769466666667</v>
          </cell>
          <cell r="R210">
            <v>1633.7953060000002</v>
          </cell>
          <cell r="S210">
            <v>1696.7792486666667</v>
          </cell>
          <cell r="T210">
            <v>1742.8741980000002</v>
          </cell>
          <cell r="U210">
            <v>1711.6297120000004</v>
          </cell>
          <cell r="V210">
            <v>1822.0301002222225</v>
          </cell>
          <cell r="W210">
            <v>1853.2553173333333</v>
          </cell>
          <cell r="X210">
            <v>1997.4142788888889</v>
          </cell>
          <cell r="Y210">
            <v>1909.6649231111114</v>
          </cell>
          <cell r="Z210">
            <v>2026.0073339999999</v>
          </cell>
          <cell r="AA210">
            <v>32333.26507891278</v>
          </cell>
        </row>
        <row r="211">
          <cell r="B211" t="str">
            <v xml:space="preserve">4.1.8  -  Garantias  (transp. Qd 1.3.)  </v>
          </cell>
          <cell r="G211">
            <v>897.50101350300019</v>
          </cell>
          <cell r="H211">
            <v>894.81601350300014</v>
          </cell>
          <cell r="I211">
            <v>892.13101350300019</v>
          </cell>
          <cell r="J211">
            <v>889.44601350300013</v>
          </cell>
          <cell r="K211">
            <v>854.25080900200021</v>
          </cell>
          <cell r="L211">
            <v>818.35940900200012</v>
          </cell>
          <cell r="M211">
            <v>810.17760900200005</v>
          </cell>
          <cell r="N211">
            <v>806.77580900200019</v>
          </cell>
          <cell r="O211">
            <v>799.9084090020001</v>
          </cell>
          <cell r="P211">
            <v>794.67540900200015</v>
          </cell>
          <cell r="Q211">
            <v>758.50080900200021</v>
          </cell>
          <cell r="R211">
            <v>743.9102090020001</v>
          </cell>
          <cell r="S211">
            <v>728.32120900200005</v>
          </cell>
          <cell r="T211">
            <v>704.56740900200009</v>
          </cell>
          <cell r="U211">
            <v>678.66240900200012</v>
          </cell>
          <cell r="V211">
            <v>675.36140900200019</v>
          </cell>
          <cell r="W211">
            <v>650.63880900200013</v>
          </cell>
          <cell r="X211">
            <v>629.0130090020001</v>
          </cell>
          <cell r="Y211">
            <v>590.43360900200014</v>
          </cell>
          <cell r="Z211">
            <v>586.99500900200007</v>
          </cell>
          <cell r="AA211">
            <v>15204.445398044005</v>
          </cell>
        </row>
        <row r="212">
          <cell r="B212" t="str">
            <v xml:space="preserve">4.1.9  -  Parc.Variável da Concessão   </v>
          </cell>
          <cell r="G212">
            <v>1938.3343252499997</v>
          </cell>
          <cell r="H212">
            <v>2655.1754443269469</v>
          </cell>
          <cell r="I212">
            <v>2681.9358774783523</v>
          </cell>
          <cell r="J212">
            <v>2633.9288902779654</v>
          </cell>
          <cell r="K212">
            <v>2790.8566356862275</v>
          </cell>
          <cell r="L212">
            <v>2903.4581192259475</v>
          </cell>
          <cell r="M212">
            <v>3258.1117594523598</v>
          </cell>
          <cell r="N212">
            <v>3483.1260325186058</v>
          </cell>
          <cell r="O212">
            <v>3588.0507612875913</v>
          </cell>
          <cell r="P212">
            <v>3685.9851602952431</v>
          </cell>
          <cell r="Q212">
            <v>3781.9705683184357</v>
          </cell>
          <cell r="R212">
            <v>3881.7761131441721</v>
          </cell>
          <cell r="S212">
            <v>3984.4036748310205</v>
          </cell>
          <cell r="T212">
            <v>4102.5740052526089</v>
          </cell>
          <cell r="U212">
            <v>4219.3726070268003</v>
          </cell>
          <cell r="V212">
            <v>4318.2372563463286</v>
          </cell>
          <cell r="W212">
            <v>4447.4776069604195</v>
          </cell>
          <cell r="X212">
            <v>4593.1136316952616</v>
          </cell>
          <cell r="Y212">
            <v>4705.9308509553257</v>
          </cell>
          <cell r="Z212">
            <v>4819.0624761946328</v>
          </cell>
          <cell r="AA212">
            <v>72472.881796524249</v>
          </cell>
        </row>
        <row r="213">
          <cell r="B213" t="str">
            <v xml:space="preserve">4.1.10 - Parcela Fixa da Concessão   </v>
          </cell>
          <cell r="G213">
            <v>2237.5</v>
          </cell>
          <cell r="H213">
            <v>2237.5</v>
          </cell>
          <cell r="I213">
            <v>2237.5</v>
          </cell>
          <cell r="J213">
            <v>2173.5</v>
          </cell>
          <cell r="K213">
            <v>2237.5</v>
          </cell>
          <cell r="L213">
            <v>2237.5</v>
          </cell>
          <cell r="M213">
            <v>2237.5</v>
          </cell>
          <cell r="N213">
            <v>2237.5</v>
          </cell>
          <cell r="O213">
            <v>2237.5</v>
          </cell>
          <cell r="P213">
            <v>2237.5</v>
          </cell>
          <cell r="Q213">
            <v>2237.5</v>
          </cell>
          <cell r="R213">
            <v>2237.5</v>
          </cell>
          <cell r="S213">
            <v>2237.5</v>
          </cell>
          <cell r="T213">
            <v>2237.5</v>
          </cell>
          <cell r="U213">
            <v>2237.5</v>
          </cell>
          <cell r="V213">
            <v>2237.5</v>
          </cell>
          <cell r="W213">
            <v>2237.5</v>
          </cell>
          <cell r="X213">
            <v>2237.5</v>
          </cell>
          <cell r="Y213">
            <v>2237.5</v>
          </cell>
          <cell r="Z213">
            <v>2237.5</v>
          </cell>
          <cell r="AA213">
            <v>44686</v>
          </cell>
        </row>
        <row r="214">
          <cell r="B214" t="str">
            <v>5 -  RESULTADO BRUTO OPERACIONAL     (3 - 4)</v>
          </cell>
          <cell r="G214">
            <v>19770.152019375033</v>
          </cell>
          <cell r="H214">
            <v>28624.458437268127</v>
          </cell>
          <cell r="I214">
            <v>20445.631688947389</v>
          </cell>
          <cell r="J214">
            <v>13472.589543265844</v>
          </cell>
          <cell r="K214">
            <v>11070.346185890667</v>
          </cell>
          <cell r="L214">
            <v>6489.8128567315143</v>
          </cell>
          <cell r="M214">
            <v>7345.2311442910868</v>
          </cell>
          <cell r="N214">
            <v>10759.758912378151</v>
          </cell>
          <cell r="O214">
            <v>15262.715832114234</v>
          </cell>
          <cell r="P214">
            <v>22372.739939102146</v>
          </cell>
          <cell r="Q214">
            <v>25842.497313531421</v>
          </cell>
          <cell r="R214">
            <v>31420.03997585224</v>
          </cell>
          <cell r="S214">
            <v>36278.417015241444</v>
          </cell>
          <cell r="T214">
            <v>43474.183578709155</v>
          </cell>
          <cell r="U214">
            <v>51791.627097083445</v>
          </cell>
          <cell r="V214">
            <v>57660.664401682036</v>
          </cell>
          <cell r="W214">
            <v>62386.160500497906</v>
          </cell>
          <cell r="X214">
            <v>57977.107668533441</v>
          </cell>
          <cell r="Y214">
            <v>49557.764039468064</v>
          </cell>
          <cell r="Z214">
            <v>23200.225118819959</v>
          </cell>
          <cell r="AA214">
            <v>595202.12326878309</v>
          </cell>
        </row>
        <row r="215">
          <cell r="B215" t="str">
            <v>6 -  RESULTADO FINANCEIRO    (6.1)</v>
          </cell>
          <cell r="G215">
            <v>466.75641716889533</v>
          </cell>
          <cell r="H215">
            <v>508.16110417556945</v>
          </cell>
          <cell r="I215">
            <v>500.62336125774857</v>
          </cell>
          <cell r="J215">
            <v>544.42411353672321</v>
          </cell>
          <cell r="K215">
            <v>563.49714907470047</v>
          </cell>
          <cell r="L215">
            <v>591.65059964589716</v>
          </cell>
          <cell r="M215">
            <v>617.56585736913485</v>
          </cell>
          <cell r="N215">
            <v>638.12676859758881</v>
          </cell>
          <cell r="O215">
            <v>658.81351894820989</v>
          </cell>
          <cell r="P215">
            <v>678.56959442700952</v>
          </cell>
          <cell r="Q215">
            <v>697.70087653261362</v>
          </cell>
          <cell r="R215">
            <v>717.46719126268181</v>
          </cell>
          <cell r="S215">
            <v>737.79035631956265</v>
          </cell>
          <cell r="T215">
            <v>721.05199263063355</v>
          </cell>
          <cell r="U215">
            <v>750.22060861696411</v>
          </cell>
          <cell r="V215">
            <v>768.86154877159152</v>
          </cell>
          <cell r="W215">
            <v>793.40105062655948</v>
          </cell>
          <cell r="X215">
            <v>841.77431073250477</v>
          </cell>
          <cell r="Y215">
            <v>863.4540895373392</v>
          </cell>
          <cell r="Z215">
            <v>885.02425234727559</v>
          </cell>
          <cell r="AA215">
            <v>13544.934761579201</v>
          </cell>
        </row>
        <row r="216">
          <cell r="B216" t="str">
            <v>6.1 - Receitas    (Transp. Qd. 2B)</v>
          </cell>
          <cell r="G216">
            <v>466.75641716889533</v>
          </cell>
          <cell r="H216">
            <v>508.16110417556945</v>
          </cell>
          <cell r="I216">
            <v>500.62336125774857</v>
          </cell>
          <cell r="J216">
            <v>544.42411353672321</v>
          </cell>
          <cell r="K216">
            <v>563.49714907470047</v>
          </cell>
          <cell r="L216">
            <v>591.65059964589716</v>
          </cell>
          <cell r="M216">
            <v>617.56585736913485</v>
          </cell>
          <cell r="N216">
            <v>638.12676859758881</v>
          </cell>
          <cell r="O216">
            <v>658.81351894820989</v>
          </cell>
          <cell r="P216">
            <v>678.56959442700952</v>
          </cell>
          <cell r="Q216">
            <v>697.70087653261362</v>
          </cell>
          <cell r="R216">
            <v>717.46719126268181</v>
          </cell>
          <cell r="S216">
            <v>737.79035631956265</v>
          </cell>
          <cell r="T216">
            <v>721.05199263063355</v>
          </cell>
          <cell r="U216">
            <v>750.22060861696411</v>
          </cell>
          <cell r="V216">
            <v>768.86154877159152</v>
          </cell>
          <cell r="W216">
            <v>793.40105062655948</v>
          </cell>
          <cell r="X216">
            <v>841.77431073250477</v>
          </cell>
          <cell r="Y216">
            <v>863.4540895373392</v>
          </cell>
          <cell r="Z216">
            <v>885.02425234727559</v>
          </cell>
          <cell r="AA216">
            <v>13544.934761579201</v>
          </cell>
        </row>
        <row r="217">
          <cell r="B217" t="str">
            <v>7 -  RESULTADO OPERACIONAL    (5 + 6)</v>
          </cell>
          <cell r="G217">
            <v>20236.908436543927</v>
          </cell>
          <cell r="H217">
            <v>29132.619541443695</v>
          </cell>
          <cell r="I217">
            <v>20946.255050205138</v>
          </cell>
          <cell r="J217">
            <v>14017.013656802566</v>
          </cell>
          <cell r="K217">
            <v>11633.843334965368</v>
          </cell>
          <cell r="L217">
            <v>7081.4634563774116</v>
          </cell>
          <cell r="M217">
            <v>7962.7970016602212</v>
          </cell>
          <cell r="N217">
            <v>11397.88568097574</v>
          </cell>
          <cell r="O217">
            <v>15921.529351062443</v>
          </cell>
          <cell r="P217">
            <v>23051.309533529155</v>
          </cell>
          <cell r="Q217">
            <v>26540.198190064035</v>
          </cell>
          <cell r="R217">
            <v>32137.50716711492</v>
          </cell>
          <cell r="S217">
            <v>37016.207371561009</v>
          </cell>
          <cell r="T217">
            <v>44195.235571339792</v>
          </cell>
          <cell r="U217">
            <v>52541.847705700406</v>
          </cell>
          <cell r="V217">
            <v>58429.52595045363</v>
          </cell>
          <cell r="W217">
            <v>63179.561551124469</v>
          </cell>
          <cell r="X217">
            <v>58818.881979265949</v>
          </cell>
          <cell r="Y217">
            <v>50421.2181290054</v>
          </cell>
          <cell r="Z217">
            <v>24085.249371167236</v>
          </cell>
          <cell r="AA217">
            <v>608747.05803036224</v>
          </cell>
        </row>
        <row r="218">
          <cell r="B218" t="str">
            <v>8 -  RESULTADO NÃO OPERACIONAL    (Tr. item 2, Qd. 3A)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9 -  RESULTADO ANTES CONTRIBUIÇÃO SOCIAL   (7 + 8)</v>
          </cell>
          <cell r="G219">
            <v>20236.908436543927</v>
          </cell>
          <cell r="H219">
            <v>29132.619541443695</v>
          </cell>
          <cell r="I219">
            <v>20946.255050205138</v>
          </cell>
          <cell r="J219">
            <v>14017.013656802566</v>
          </cell>
          <cell r="K219">
            <v>11633.843334965368</v>
          </cell>
          <cell r="L219">
            <v>7081.4634563774116</v>
          </cell>
          <cell r="M219">
            <v>7962.7970016602212</v>
          </cell>
          <cell r="N219">
            <v>11397.88568097574</v>
          </cell>
          <cell r="O219">
            <v>15921.529351062443</v>
          </cell>
          <cell r="P219">
            <v>23051.309533529155</v>
          </cell>
          <cell r="Q219">
            <v>26540.198190064035</v>
          </cell>
          <cell r="R219">
            <v>32137.50716711492</v>
          </cell>
          <cell r="S219">
            <v>37016.207371561009</v>
          </cell>
          <cell r="T219">
            <v>44195.235571339792</v>
          </cell>
          <cell r="U219">
            <v>52541.847705700406</v>
          </cell>
          <cell r="V219">
            <v>58429.52595045363</v>
          </cell>
          <cell r="W219">
            <v>63179.561551124469</v>
          </cell>
          <cell r="X219">
            <v>58818.881979265949</v>
          </cell>
          <cell r="Y219">
            <v>50421.2181290054</v>
          </cell>
          <cell r="Z219">
            <v>24085.249371167236</v>
          </cell>
          <cell r="AA219">
            <v>608747.05803036224</v>
          </cell>
        </row>
        <row r="220">
          <cell r="B220" t="str">
            <v>10- CONTRIBUIÇÃO SOCIAL (Legislação vigente)</v>
          </cell>
          <cell r="G220">
            <v>1618.9526749235149</v>
          </cell>
          <cell r="H220">
            <v>2330.609563315496</v>
          </cell>
          <cell r="I220">
            <v>1675.7004040164124</v>
          </cell>
          <cell r="J220">
            <v>1121.3610925442058</v>
          </cell>
          <cell r="K220">
            <v>930.70746679722924</v>
          </cell>
          <cell r="L220">
            <v>566.51707651019399</v>
          </cell>
          <cell r="M220">
            <v>637.02376013281719</v>
          </cell>
          <cell r="N220">
            <v>825.67439292241829</v>
          </cell>
          <cell r="O220">
            <v>1184.7220122316924</v>
          </cell>
          <cell r="P220">
            <v>1752.4448756677393</v>
          </cell>
          <cell r="Q220">
            <v>2029.7099569103509</v>
          </cell>
          <cell r="R220">
            <v>2475.9799171301747</v>
          </cell>
          <cell r="S220">
            <v>2864.731837376547</v>
          </cell>
          <cell r="T220">
            <v>3437.2578826801928</v>
          </cell>
          <cell r="U220">
            <v>4103.2317228518186</v>
          </cell>
          <cell r="V220">
            <v>4572.9756361344052</v>
          </cell>
          <cell r="W220">
            <v>4950.9964594962903</v>
          </cell>
          <cell r="X220">
            <v>4600.0382255827444</v>
          </cell>
          <cell r="Y220">
            <v>3926.8134721990418</v>
          </cell>
          <cell r="Z220">
            <v>1818.5654475719509</v>
          </cell>
          <cell r="AA220">
            <v>47424.013876995239</v>
          </cell>
        </row>
        <row r="221">
          <cell r="B221" t="str">
            <v>11- RESULTADO ANTES IMPOSTO DE RENDA    (9 - 10)</v>
          </cell>
          <cell r="G221">
            <v>18617.955761620411</v>
          </cell>
          <cell r="H221">
            <v>26802.009978128201</v>
          </cell>
          <cell r="I221">
            <v>19270.554646188724</v>
          </cell>
          <cell r="J221">
            <v>12895.65256425836</v>
          </cell>
          <cell r="K221">
            <v>10703.135868168138</v>
          </cell>
          <cell r="L221">
            <v>6514.9463798672177</v>
          </cell>
          <cell r="M221">
            <v>7325.773241527404</v>
          </cell>
          <cell r="N221">
            <v>10572.211288053322</v>
          </cell>
          <cell r="O221">
            <v>14736.807338830751</v>
          </cell>
          <cell r="P221">
            <v>21298.864657861413</v>
          </cell>
          <cell r="Q221">
            <v>24510.488233153683</v>
          </cell>
          <cell r="R221">
            <v>29661.527249984745</v>
          </cell>
          <cell r="S221">
            <v>34151.475534184465</v>
          </cell>
          <cell r="T221">
            <v>40757.977688659601</v>
          </cell>
          <cell r="U221">
            <v>48438.615982848583</v>
          </cell>
          <cell r="V221">
            <v>53856.550314319225</v>
          </cell>
          <cell r="W221">
            <v>58228.565091628181</v>
          </cell>
          <cell r="X221">
            <v>54218.843753683206</v>
          </cell>
          <cell r="Y221">
            <v>46494.404656806357</v>
          </cell>
          <cell r="Z221">
            <v>22266.683923595287</v>
          </cell>
          <cell r="AA221">
            <v>561323.04415336705</v>
          </cell>
        </row>
        <row r="222">
          <cell r="B222" t="str">
            <v>12- IMPOSTO DE RENDA (Legislação vigente)</v>
          </cell>
          <cell r="G222">
            <v>5035.2271091359835</v>
          </cell>
          <cell r="H222">
            <v>7259.1548853609256</v>
          </cell>
          <cell r="I222">
            <v>5212.56376255129</v>
          </cell>
          <cell r="J222">
            <v>3480.2534142006416</v>
          </cell>
          <cell r="K222">
            <v>2884.460833741342</v>
          </cell>
          <cell r="L222">
            <v>1746.3658640943559</v>
          </cell>
          <cell r="M222">
            <v>1966.6992504150544</v>
          </cell>
          <cell r="N222">
            <v>2556.2324778825573</v>
          </cell>
          <cell r="O222">
            <v>3678.2562882240377</v>
          </cell>
          <cell r="P222">
            <v>5452.3902364616852</v>
          </cell>
          <cell r="Q222">
            <v>6318.8436153448438</v>
          </cell>
          <cell r="R222">
            <v>7713.4372410317974</v>
          </cell>
          <cell r="S222">
            <v>8928.2869918017132</v>
          </cell>
          <cell r="T222">
            <v>10717.4308833756</v>
          </cell>
          <cell r="U222">
            <v>12798.599133911935</v>
          </cell>
          <cell r="V222">
            <v>14266.548862920017</v>
          </cell>
          <cell r="W222">
            <v>15447.86393592591</v>
          </cell>
          <cell r="X222">
            <v>14351.119454946076</v>
          </cell>
          <cell r="Y222">
            <v>12247.292100622004</v>
          </cell>
          <cell r="Z222">
            <v>5659.0170236623471</v>
          </cell>
          <cell r="AA222">
            <v>147720.04336561009</v>
          </cell>
        </row>
        <row r="223">
          <cell r="B223" t="str">
            <v>13- RESULTADO DE EXERCÍCIO    (11 - 12)</v>
          </cell>
          <cell r="G223">
            <v>13582.728652484428</v>
          </cell>
          <cell r="H223">
            <v>19542.855092767277</v>
          </cell>
          <cell r="I223">
            <v>14057.990883637434</v>
          </cell>
          <cell r="J223">
            <v>9415.3991500577176</v>
          </cell>
          <cell r="K223">
            <v>7818.6750344267957</v>
          </cell>
          <cell r="L223">
            <v>4768.5805157728619</v>
          </cell>
          <cell r="M223">
            <v>5359.0739911123492</v>
          </cell>
          <cell r="N223">
            <v>8015.9788101707654</v>
          </cell>
          <cell r="O223">
            <v>11058.551050606713</v>
          </cell>
          <cell r="P223">
            <v>15846.474421399729</v>
          </cell>
          <cell r="Q223">
            <v>18191.644617808837</v>
          </cell>
          <cell r="R223">
            <v>21948.090008952946</v>
          </cell>
          <cell r="S223">
            <v>25223.188542382752</v>
          </cell>
          <cell r="T223">
            <v>30040.546805284001</v>
          </cell>
          <cell r="U223">
            <v>35640.016848936648</v>
          </cell>
          <cell r="V223">
            <v>39590.001451399206</v>
          </cell>
          <cell r="W223">
            <v>42780.701155702271</v>
          </cell>
          <cell r="X223">
            <v>39867.724298737128</v>
          </cell>
          <cell r="Y223">
            <v>34247.112556184351</v>
          </cell>
          <cell r="Z223">
            <v>16607.666899932941</v>
          </cell>
          <cell r="AA223">
            <v>413603.00078775699</v>
          </cell>
        </row>
        <row r="224">
          <cell r="B224" t="str">
            <v>Obs.: este demonstrativo de resultados retrata o projeto original mais os fatores de desequilibrio do contrato original</v>
          </cell>
        </row>
        <row r="226">
          <cell r="B226" t="str">
            <v>DEMONSTRATIVO DE RESULTADOS COM FATORES DE DESEQUILIBRIO NA EXTENSÃO DO PERIODO CONTRATUAL (MIlhares de Reais)</v>
          </cell>
        </row>
        <row r="228">
          <cell r="B228" t="str">
            <v>DISCRIMINAÇÃO</v>
          </cell>
          <cell r="G228">
            <v>21</v>
          </cell>
          <cell r="H228">
            <v>22</v>
          </cell>
          <cell r="I228">
            <v>23</v>
          </cell>
          <cell r="J228">
            <v>24</v>
          </cell>
          <cell r="K228">
            <v>25</v>
          </cell>
          <cell r="L228">
            <v>26</v>
          </cell>
          <cell r="M228">
            <v>27</v>
          </cell>
          <cell r="N228">
            <v>28</v>
          </cell>
          <cell r="O228">
            <v>29</v>
          </cell>
          <cell r="P228">
            <v>30</v>
          </cell>
          <cell r="Q228">
            <v>31</v>
          </cell>
          <cell r="R228">
            <v>32</v>
          </cell>
          <cell r="S228">
            <v>33</v>
          </cell>
          <cell r="T228">
            <v>34</v>
          </cell>
          <cell r="U228">
            <v>35</v>
          </cell>
          <cell r="V228">
            <v>36</v>
          </cell>
          <cell r="W228">
            <v>37</v>
          </cell>
          <cell r="X228">
            <v>38</v>
          </cell>
          <cell r="Y228">
            <v>39</v>
          </cell>
          <cell r="Z228">
            <v>40</v>
          </cell>
          <cell r="AA228" t="str">
            <v>TOTAL</v>
          </cell>
        </row>
        <row r="229">
          <cell r="B229" t="str">
            <v>1 -  RECEITA BRUTA    (1.1)</v>
          </cell>
          <cell r="G229">
            <v>154777.12166111113</v>
          </cell>
          <cell r="H229">
            <v>159378.19531094446</v>
          </cell>
          <cell r="I229">
            <v>164117.30117027281</v>
          </cell>
          <cell r="J229">
            <v>168998.580205381</v>
          </cell>
          <cell r="K229">
            <v>174026.29761154242</v>
          </cell>
          <cell r="L229">
            <v>179204.84653988871</v>
          </cell>
          <cell r="M229">
            <v>184538.75193608538</v>
          </cell>
          <cell r="N229">
            <v>190032.67449416794</v>
          </cell>
          <cell r="O229">
            <v>195691.41472899297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1570765.1836583866</v>
          </cell>
        </row>
        <row r="230">
          <cell r="B230" t="str">
            <v>1.1 - Operacionais    (1.1.1 + 1.1.2)</v>
          </cell>
          <cell r="G230">
            <v>154777.12166111113</v>
          </cell>
          <cell r="H230">
            <v>159378.19531094446</v>
          </cell>
          <cell r="I230">
            <v>164117.30117027281</v>
          </cell>
          <cell r="J230">
            <v>168998.580205381</v>
          </cell>
          <cell r="K230">
            <v>174026.29761154242</v>
          </cell>
          <cell r="L230">
            <v>179204.84653988871</v>
          </cell>
          <cell r="M230">
            <v>184538.75193608538</v>
          </cell>
          <cell r="N230">
            <v>190032.67449416794</v>
          </cell>
          <cell r="O230">
            <v>195691.41472899297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1570765.1836583866</v>
          </cell>
        </row>
        <row r="231">
          <cell r="B231" t="str">
            <v>1.1.1 - Receitas de  Pedágios    (Transp. Qd.2.1.1.2)</v>
          </cell>
          <cell r="G231">
            <v>153369.12166111113</v>
          </cell>
          <cell r="H231">
            <v>157970.19531094446</v>
          </cell>
          <cell r="I231">
            <v>162709.30117027281</v>
          </cell>
          <cell r="J231">
            <v>167590.580205381</v>
          </cell>
          <cell r="K231">
            <v>172618.29761154242</v>
          </cell>
          <cell r="L231">
            <v>177796.84653988871</v>
          </cell>
          <cell r="M231">
            <v>183130.75193608538</v>
          </cell>
          <cell r="N231">
            <v>188624.67449416794</v>
          </cell>
          <cell r="O231">
            <v>194283.41472899297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1558093.1836583866</v>
          </cell>
        </row>
        <row r="232">
          <cell r="B232" t="str">
            <v>1.1.2 - Outras Receitas Operacionais    (calculado 2.1.2.)</v>
          </cell>
          <cell r="G232">
            <v>1408</v>
          </cell>
          <cell r="H232">
            <v>1408</v>
          </cell>
          <cell r="I232">
            <v>1408</v>
          </cell>
          <cell r="J232">
            <v>1408</v>
          </cell>
          <cell r="K232">
            <v>1408</v>
          </cell>
          <cell r="L232">
            <v>1408</v>
          </cell>
          <cell r="M232">
            <v>1408</v>
          </cell>
          <cell r="N232">
            <v>1408</v>
          </cell>
          <cell r="O232">
            <v>1408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12672</v>
          </cell>
        </row>
        <row r="233">
          <cell r="B233" t="str">
            <v>2 -  DEDUÇÕES DA RECEITA    (2.1)</v>
          </cell>
          <cell r="G233">
            <v>13388.221023686114</v>
          </cell>
          <cell r="H233">
            <v>13786.213894396697</v>
          </cell>
          <cell r="I233">
            <v>14196.146551228598</v>
          </cell>
          <cell r="J233">
            <v>14618.377187765456</v>
          </cell>
          <cell r="K233">
            <v>15053.27474339842</v>
          </cell>
          <cell r="L233">
            <v>15501.219225700372</v>
          </cell>
          <cell r="M233">
            <v>15962.602042471384</v>
          </cell>
          <cell r="N233">
            <v>16437.826343745528</v>
          </cell>
          <cell r="O233">
            <v>16927.307374057891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135871.18838645046</v>
          </cell>
        </row>
        <row r="234">
          <cell r="B234" t="str">
            <v>2.1 - Tributos sobre Faturamento    (2.1.1+ .... + 2.1.4)</v>
          </cell>
          <cell r="G234">
            <v>13388.221023686114</v>
          </cell>
          <cell r="H234">
            <v>13786.213894396697</v>
          </cell>
          <cell r="I234">
            <v>14196.146551228598</v>
          </cell>
          <cell r="J234">
            <v>14618.377187765456</v>
          </cell>
          <cell r="K234">
            <v>15053.27474339842</v>
          </cell>
          <cell r="L234">
            <v>15501.219225700372</v>
          </cell>
          <cell r="M234">
            <v>15962.602042471384</v>
          </cell>
          <cell r="N234">
            <v>16437.826343745528</v>
          </cell>
          <cell r="O234">
            <v>16927.307374057891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135871.18838645046</v>
          </cell>
        </row>
        <row r="235">
          <cell r="B235" t="str">
            <v>2.1.1 - I.S.S    (transp. Qd  1.3.)</v>
          </cell>
          <cell r="G235">
            <v>7738.8560830555571</v>
          </cell>
          <cell r="H235">
            <v>7968.9097655472233</v>
          </cell>
          <cell r="I235">
            <v>8205.8650585136402</v>
          </cell>
          <cell r="J235">
            <v>8449.9290102690502</v>
          </cell>
          <cell r="K235">
            <v>8701.3148805771216</v>
          </cell>
          <cell r="L235">
            <v>8960.2423269944356</v>
          </cell>
          <cell r="M235">
            <v>9226.9375968042696</v>
          </cell>
          <cell r="N235">
            <v>9501.6337247083975</v>
          </cell>
          <cell r="O235">
            <v>9784.5707364496484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78538.259182919341</v>
          </cell>
        </row>
        <row r="236">
          <cell r="B236" t="str">
            <v>2.1.2 - Cofins    (transp. Qd 1.3.)</v>
          </cell>
          <cell r="G236">
            <v>4643.3136498333333</v>
          </cell>
          <cell r="H236">
            <v>4781.345859328334</v>
          </cell>
          <cell r="I236">
            <v>4923.5190351081837</v>
          </cell>
          <cell r="J236">
            <v>5069.9574061614303</v>
          </cell>
          <cell r="K236">
            <v>5220.7889283462728</v>
          </cell>
          <cell r="L236">
            <v>5376.1453961966608</v>
          </cell>
          <cell r="M236">
            <v>5536.1625580825612</v>
          </cell>
          <cell r="N236">
            <v>5700.9802348250378</v>
          </cell>
          <cell r="O236">
            <v>5870.7424418697892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47122.955509751606</v>
          </cell>
        </row>
        <row r="237">
          <cell r="B237" t="str">
            <v>2.1.3 - Pis / Pasep    (transp. Qd 1.3.)</v>
          </cell>
          <cell r="G237">
            <v>1006.0512907972224</v>
          </cell>
          <cell r="H237">
            <v>1035.9582695211388</v>
          </cell>
          <cell r="I237">
            <v>1066.7624576067733</v>
          </cell>
          <cell r="J237">
            <v>1098.4907713349764</v>
          </cell>
          <cell r="K237">
            <v>1131.1709344750257</v>
          </cell>
          <cell r="L237">
            <v>1164.8315025092766</v>
          </cell>
          <cell r="M237">
            <v>1199.5018875845549</v>
          </cell>
          <cell r="N237">
            <v>1235.2123842120916</v>
          </cell>
          <cell r="O237">
            <v>1271.9941957384542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10209.973693779513</v>
          </cell>
        </row>
        <row r="238">
          <cell r="B238" t="str">
            <v>2.1.4 - CPMF    (transp Qd 1.3.)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B239" t="str">
            <v>3 -  RECEITA LIQUIDA    (1 - 2)</v>
          </cell>
          <cell r="G239">
            <v>141388.90063742502</v>
          </cell>
          <cell r="H239">
            <v>145591.98141654776</v>
          </cell>
          <cell r="I239">
            <v>149921.15461904422</v>
          </cell>
          <cell r="J239">
            <v>154380.20301761554</v>
          </cell>
          <cell r="K239">
            <v>158973.02286814401</v>
          </cell>
          <cell r="L239">
            <v>163703.62731418834</v>
          </cell>
          <cell r="M239">
            <v>168576.149893614</v>
          </cell>
          <cell r="N239">
            <v>173594.84815042242</v>
          </cell>
          <cell r="O239">
            <v>178764.10735493508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1434893.9952719361</v>
          </cell>
        </row>
        <row r="240">
          <cell r="B240" t="str">
            <v>4 -  DESPESAS    (4.1)</v>
          </cell>
          <cell r="G240">
            <v>43667.630622151628</v>
          </cell>
          <cell r="H240">
            <v>43850.942542416182</v>
          </cell>
          <cell r="I240">
            <v>44039.753820288664</v>
          </cell>
          <cell r="J240">
            <v>44234.229436497328</v>
          </cell>
          <cell r="K240">
            <v>44434.539321192242</v>
          </cell>
          <cell r="L240">
            <v>44640.858502428011</v>
          </cell>
          <cell r="M240">
            <v>44853.367259100851</v>
          </cell>
          <cell r="N240">
            <v>45072.251278473872</v>
          </cell>
          <cell r="O240">
            <v>45297.701818428097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400091.2746009769</v>
          </cell>
        </row>
        <row r="241">
          <cell r="B241" t="str">
            <v>4.1 - Operacionais    (4.1.1+ .... + 4.1.10)</v>
          </cell>
          <cell r="G241">
            <v>43667.630622151628</v>
          </cell>
          <cell r="H241">
            <v>43850.942542416182</v>
          </cell>
          <cell r="I241">
            <v>44039.753820288664</v>
          </cell>
          <cell r="J241">
            <v>44234.229436497328</v>
          </cell>
          <cell r="K241">
            <v>44434.539321192242</v>
          </cell>
          <cell r="L241">
            <v>44640.858502428011</v>
          </cell>
          <cell r="M241">
            <v>44853.367259100851</v>
          </cell>
          <cell r="N241">
            <v>45072.251278473872</v>
          </cell>
          <cell r="O241">
            <v>45297.701818428097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400091.2746009769</v>
          </cell>
        </row>
        <row r="242">
          <cell r="B242" t="str">
            <v>4.1.1  -  Pessoal e Administradores    (Transp. Qd. 1.3.)</v>
          </cell>
          <cell r="G242">
            <v>23995</v>
          </cell>
          <cell r="H242">
            <v>23995</v>
          </cell>
          <cell r="I242">
            <v>23995</v>
          </cell>
          <cell r="J242">
            <v>23995</v>
          </cell>
          <cell r="K242">
            <v>23995</v>
          </cell>
          <cell r="L242">
            <v>23995</v>
          </cell>
          <cell r="M242">
            <v>23995</v>
          </cell>
          <cell r="N242">
            <v>23995</v>
          </cell>
          <cell r="O242">
            <v>23995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215955</v>
          </cell>
        </row>
        <row r="243">
          <cell r="B243" t="str">
            <v>4.1.2  -  Conservação de Rotina    (Transp. Qd. 1.3.)</v>
          </cell>
          <cell r="G243">
            <v>8293</v>
          </cell>
          <cell r="H243">
            <v>8293</v>
          </cell>
          <cell r="I243">
            <v>8293</v>
          </cell>
          <cell r="J243">
            <v>8293</v>
          </cell>
          <cell r="K243">
            <v>8293</v>
          </cell>
          <cell r="L243">
            <v>8293</v>
          </cell>
          <cell r="M243">
            <v>8293</v>
          </cell>
          <cell r="N243">
            <v>8293</v>
          </cell>
          <cell r="O243">
            <v>8293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74637</v>
          </cell>
        </row>
        <row r="244">
          <cell r="B244" t="str">
            <v>4.1.3  -  Consumo    (Transp. Qd. 1.3.)</v>
          </cell>
          <cell r="G244">
            <v>2516</v>
          </cell>
          <cell r="H244">
            <v>2516</v>
          </cell>
          <cell r="I244">
            <v>2516</v>
          </cell>
          <cell r="J244">
            <v>2516</v>
          </cell>
          <cell r="K244">
            <v>2516</v>
          </cell>
          <cell r="L244">
            <v>2516</v>
          </cell>
          <cell r="M244">
            <v>2516</v>
          </cell>
          <cell r="N244">
            <v>2516</v>
          </cell>
          <cell r="O244">
            <v>2516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22644</v>
          </cell>
        </row>
        <row r="245">
          <cell r="B245" t="str">
            <v>4.1.4  -  Transportes    (Transp. Qd. 1.3.)</v>
          </cell>
          <cell r="G245">
            <v>1497</v>
          </cell>
          <cell r="H245">
            <v>1497</v>
          </cell>
          <cell r="I245">
            <v>1497</v>
          </cell>
          <cell r="J245">
            <v>1497</v>
          </cell>
          <cell r="K245">
            <v>1497</v>
          </cell>
          <cell r="L245">
            <v>1497</v>
          </cell>
          <cell r="M245">
            <v>1497</v>
          </cell>
          <cell r="N245">
            <v>1497</v>
          </cell>
          <cell r="O245">
            <v>1497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13473</v>
          </cell>
        </row>
        <row r="246">
          <cell r="B246" t="str">
            <v>4.1.5  -  Diversas    (Transp. Qd. 1.3.)</v>
          </cell>
          <cell r="G246">
            <v>861.84</v>
          </cell>
          <cell r="H246">
            <v>861.84</v>
          </cell>
          <cell r="I246">
            <v>861.84</v>
          </cell>
          <cell r="J246">
            <v>861.84</v>
          </cell>
          <cell r="K246">
            <v>861.84</v>
          </cell>
          <cell r="L246">
            <v>861.84</v>
          </cell>
          <cell r="M246">
            <v>861.84</v>
          </cell>
          <cell r="N246">
            <v>861.84</v>
          </cell>
          <cell r="O246">
            <v>861.84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7756.56</v>
          </cell>
        </row>
        <row r="247">
          <cell r="B247" t="str">
            <v>4.1.6  -  Depreciação/Amortização    (Transp. Qd. 1.3.)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4.1.7  -  Seguros    (transp. Qd 1.3.)</v>
          </cell>
          <cell r="G248">
            <v>1514.9084753170948</v>
          </cell>
          <cell r="H248">
            <v>1558.7333295766077</v>
          </cell>
          <cell r="I248">
            <v>1603.8729294639058</v>
          </cell>
          <cell r="J248">
            <v>1650.3667173478232</v>
          </cell>
          <cell r="K248">
            <v>1698.2553188682577</v>
          </cell>
          <cell r="L248">
            <v>1747.5805784343056</v>
          </cell>
          <cell r="M248">
            <v>1798.3855957873348</v>
          </cell>
          <cell r="N248">
            <v>1850.714763660955</v>
          </cell>
          <cell r="O248">
            <v>1904.6138065707835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15327.431515027069</v>
          </cell>
        </row>
        <row r="249">
          <cell r="B249" t="str">
            <v xml:space="preserve">4.1.8  -  Garantias  (transp. Qd 1.3.)  </v>
          </cell>
          <cell r="G249">
            <v>346.56849700120341</v>
          </cell>
          <cell r="H249">
            <v>348.02335351123952</v>
          </cell>
          <cell r="I249">
            <v>349.52185571657668</v>
          </cell>
          <cell r="J249">
            <v>351.06531298807403</v>
          </cell>
          <cell r="K249">
            <v>352.6550739777162</v>
          </cell>
          <cell r="L249">
            <v>354.29252779704768</v>
          </cell>
          <cell r="M249">
            <v>355.97910523095914</v>
          </cell>
          <cell r="N249">
            <v>357.7162799878879</v>
          </cell>
          <cell r="O249">
            <v>359.50556998752461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3175.3275761982295</v>
          </cell>
        </row>
        <row r="250">
          <cell r="B250" t="str">
            <v xml:space="preserve">4.1.9  -  Parc.Variável da Concessão   </v>
          </cell>
          <cell r="G250">
            <v>4643.3136498333333</v>
          </cell>
          <cell r="H250">
            <v>4781.345859328334</v>
          </cell>
          <cell r="I250">
            <v>4923.5190351081837</v>
          </cell>
          <cell r="J250">
            <v>5069.9574061614303</v>
          </cell>
          <cell r="K250">
            <v>5220.7889283462728</v>
          </cell>
          <cell r="L250">
            <v>5376.1453961966608</v>
          </cell>
          <cell r="M250">
            <v>5536.1625580825612</v>
          </cell>
          <cell r="N250">
            <v>5700.9802348250378</v>
          </cell>
          <cell r="O250">
            <v>5870.7424418697892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47122.955509751606</v>
          </cell>
        </row>
        <row r="251">
          <cell r="B251" t="str">
            <v xml:space="preserve">4.1.10 - Parcela Fixa da Concessão   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</row>
        <row r="252">
          <cell r="B252" t="str">
            <v>5 -  RESULTADO BRUTO OPERACIONAL     (3 - 4)</v>
          </cell>
          <cell r="G252">
            <v>97721.270015273389</v>
          </cell>
          <cell r="H252">
            <v>101741.03887413157</v>
          </cell>
          <cell r="I252">
            <v>105881.40079875555</v>
          </cell>
          <cell r="J252">
            <v>110145.97358111822</v>
          </cell>
          <cell r="K252">
            <v>114538.48354695176</v>
          </cell>
          <cell r="L252">
            <v>119062.76881176032</v>
          </cell>
          <cell r="M252">
            <v>123722.78263451315</v>
          </cell>
          <cell r="N252">
            <v>128522.59687194854</v>
          </cell>
          <cell r="O252">
            <v>133466.40553650699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1034802.7206709592</v>
          </cell>
        </row>
        <row r="253">
          <cell r="B253" t="str">
            <v>6 -  RESULTADO FINANCEIRO    (6.1)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</row>
        <row r="254">
          <cell r="B254" t="str">
            <v>6.1 - Receitas    (Transp. Qd. 2B)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B255" t="str">
            <v>7 -  RESULTADO OPERACIONAL    (5 + 6)</v>
          </cell>
          <cell r="G255">
            <v>97721.270015273389</v>
          </cell>
          <cell r="H255">
            <v>101741.03887413157</v>
          </cell>
          <cell r="I255">
            <v>105881.40079875555</v>
          </cell>
          <cell r="J255">
            <v>110145.97358111822</v>
          </cell>
          <cell r="K255">
            <v>114538.48354695176</v>
          </cell>
          <cell r="L255">
            <v>119062.76881176032</v>
          </cell>
          <cell r="M255">
            <v>123722.78263451315</v>
          </cell>
          <cell r="N255">
            <v>128522.59687194854</v>
          </cell>
          <cell r="O255">
            <v>133466.40553650699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1034802.7206709592</v>
          </cell>
        </row>
        <row r="256">
          <cell r="B256" t="str">
            <v>8 -  RESULTADO NÃO OPERACIONAL    (Tr. item 2, Qd. 3A)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B257" t="str">
            <v>9 -  RESULTADO ANTES CONTRIBUIÇÃO SOCIAL   (7 + 8)</v>
          </cell>
          <cell r="G257">
            <v>97721.270015273389</v>
          </cell>
          <cell r="H257">
            <v>101741.03887413157</v>
          </cell>
          <cell r="I257">
            <v>105881.40079875555</v>
          </cell>
          <cell r="J257">
            <v>110145.97358111822</v>
          </cell>
          <cell r="K257">
            <v>114538.48354695176</v>
          </cell>
          <cell r="L257">
            <v>119062.76881176032</v>
          </cell>
          <cell r="M257">
            <v>123722.78263451315</v>
          </cell>
          <cell r="N257">
            <v>128522.59687194854</v>
          </cell>
          <cell r="O257">
            <v>133466.40553650699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1034802.7206709592</v>
          </cell>
        </row>
        <row r="258">
          <cell r="B258" t="str">
            <v>10- CONTRIBUIÇÃO SOCIAL (Legislação vigente)</v>
          </cell>
          <cell r="G258">
            <v>7817.701601221871</v>
          </cell>
          <cell r="H258">
            <v>8139.2831099305258</v>
          </cell>
          <cell r="I258">
            <v>8470.5120639004435</v>
          </cell>
          <cell r="J258">
            <v>8811.6778864894568</v>
          </cell>
          <cell r="K258">
            <v>9163.0786837561409</v>
          </cell>
          <cell r="L258">
            <v>9525.0215049408271</v>
          </cell>
          <cell r="M258">
            <v>9897.8226107610517</v>
          </cell>
          <cell r="N258">
            <v>10281.807749755882</v>
          </cell>
          <cell r="O258">
            <v>10677.31244292056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82784.217653676766</v>
          </cell>
        </row>
        <row r="259">
          <cell r="B259" t="str">
            <v>11- RESULTADO ANTES IMPOSTO DE RENDA    (9 - 10)</v>
          </cell>
          <cell r="G259">
            <v>89903.568414051522</v>
          </cell>
          <cell r="H259">
            <v>93601.755764201051</v>
          </cell>
          <cell r="I259">
            <v>97410.888734855107</v>
          </cell>
          <cell r="J259">
            <v>101334.29569462876</v>
          </cell>
          <cell r="K259">
            <v>105375.40486319561</v>
          </cell>
          <cell r="L259">
            <v>109537.7473068195</v>
          </cell>
          <cell r="M259">
            <v>113824.96002375209</v>
          </cell>
          <cell r="N259">
            <v>118240.78912219265</v>
          </cell>
          <cell r="O259">
            <v>122789.09309358643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952018.50301728246</v>
          </cell>
        </row>
        <row r="260">
          <cell r="B260" t="str">
            <v>12- IMPOSTO DE RENDA (Legislação vigente)</v>
          </cell>
          <cell r="G260">
            <v>24406.317503818347</v>
          </cell>
          <cell r="H260">
            <v>25411.259718532892</v>
          </cell>
          <cell r="I260">
            <v>26446.350199688888</v>
          </cell>
          <cell r="J260">
            <v>27512.493395279555</v>
          </cell>
          <cell r="K260">
            <v>28610.620886737939</v>
          </cell>
          <cell r="L260">
            <v>29741.692202940081</v>
          </cell>
          <cell r="M260">
            <v>30906.695658628283</v>
          </cell>
          <cell r="N260">
            <v>32106.649217987135</v>
          </cell>
          <cell r="O260">
            <v>33342.601384126749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258484.68016773989</v>
          </cell>
        </row>
        <row r="261">
          <cell r="B261" t="str">
            <v>13- RESULTADO DE EXERCÍCIO    (11 - 12)</v>
          </cell>
          <cell r="G261">
            <v>65497.250910233175</v>
          </cell>
          <cell r="H261">
            <v>68190.496045668158</v>
          </cell>
          <cell r="I261">
            <v>70964.538535166212</v>
          </cell>
          <cell r="J261">
            <v>73821.802299349205</v>
          </cell>
          <cell r="K261">
            <v>76764.783976457664</v>
          </cell>
          <cell r="L261">
            <v>79796.055103879422</v>
          </cell>
          <cell r="M261">
            <v>82918.264365123818</v>
          </cell>
          <cell r="N261">
            <v>86134.139904205513</v>
          </cell>
          <cell r="O261">
            <v>89446.491709459689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693533.8228495426</v>
          </cell>
        </row>
        <row r="262">
          <cell r="B262" t="str">
            <v>Obs.: este demonstrativo de resultados retrata a extensão necessaria para o reestabelecimento do equilibrio do contrato original</v>
          </cell>
        </row>
        <row r="264">
          <cell r="B264" t="str">
            <v>FLUXO DE CAIXA COM FATORES DE DESEQUILIBRIO NO PERIODO CONTRATUAL (MIlhares de Reais)</v>
          </cell>
        </row>
        <row r="266">
          <cell r="B266" t="str">
            <v>DISCRIMINAÇÃO</v>
          </cell>
          <cell r="G266">
            <v>1</v>
          </cell>
          <cell r="H266">
            <v>2</v>
          </cell>
          <cell r="I266">
            <v>3</v>
          </cell>
          <cell r="J266">
            <v>4</v>
          </cell>
          <cell r="K266">
            <v>5</v>
          </cell>
          <cell r="L266">
            <v>6</v>
          </cell>
          <cell r="M266">
            <v>7</v>
          </cell>
          <cell r="N266">
            <v>8</v>
          </cell>
          <cell r="O266">
            <v>9</v>
          </cell>
          <cell r="P266">
            <v>10</v>
          </cell>
          <cell r="Q266">
            <v>11</v>
          </cell>
          <cell r="R266">
            <v>12</v>
          </cell>
          <cell r="S266">
            <v>13</v>
          </cell>
          <cell r="T266">
            <v>14</v>
          </cell>
          <cell r="U266">
            <v>15</v>
          </cell>
          <cell r="V266">
            <v>16</v>
          </cell>
          <cell r="W266">
            <v>17</v>
          </cell>
          <cell r="X266">
            <v>18</v>
          </cell>
          <cell r="Y266">
            <v>19</v>
          </cell>
          <cell r="Z266">
            <v>20</v>
          </cell>
          <cell r="AA266" t="str">
            <v>TOTAL</v>
          </cell>
        </row>
        <row r="267">
          <cell r="B267" t="str">
            <v xml:space="preserve">1.  INGRESSOS     (1.1.) </v>
          </cell>
          <cell r="G267">
            <v>65077.90059216888</v>
          </cell>
          <cell r="H267">
            <v>84027.342581740479</v>
          </cell>
          <cell r="I267">
            <v>82777.819277202827</v>
          </cell>
          <cell r="J267">
            <v>81221.387122802247</v>
          </cell>
          <cell r="K267">
            <v>86471.385005282282</v>
          </cell>
          <cell r="L267">
            <v>90252.921240510826</v>
          </cell>
          <cell r="M267">
            <v>98895.957839114461</v>
          </cell>
          <cell r="N267">
            <v>106416.99451921778</v>
          </cell>
          <cell r="O267">
            <v>109935.17222853457</v>
          </cell>
          <cell r="P267">
            <v>113219.40827093511</v>
          </cell>
          <cell r="Q267">
            <v>116438.05315381382</v>
          </cell>
          <cell r="R267">
            <v>119784.67096273508</v>
          </cell>
          <cell r="S267">
            <v>123225.91285068692</v>
          </cell>
          <cell r="T267">
            <v>127148.18550105093</v>
          </cell>
          <cell r="U267">
            <v>131070.64084284368</v>
          </cell>
          <cell r="V267">
            <v>134384.77009364925</v>
          </cell>
          <cell r="W267">
            <v>138717.32128264054</v>
          </cell>
          <cell r="X267">
            <v>143620.22870057455</v>
          </cell>
          <cell r="Y267">
            <v>147402.48245471486</v>
          </cell>
          <cell r="Z267">
            <v>151195.10679216834</v>
          </cell>
          <cell r="AA267">
            <v>2251283.6613123873</v>
          </cell>
        </row>
        <row r="268">
          <cell r="B268" t="str">
            <v>1.1.  RECEITAS     (1.1.1.+ ... + 1.1.4)</v>
          </cell>
          <cell r="G268">
            <v>65077.90059216888</v>
          </cell>
          <cell r="H268">
            <v>84027.342581740479</v>
          </cell>
          <cell r="I268">
            <v>82777.819277202827</v>
          </cell>
          <cell r="J268">
            <v>81221.387122802247</v>
          </cell>
          <cell r="K268">
            <v>86471.385005282282</v>
          </cell>
          <cell r="L268">
            <v>90252.921240510826</v>
          </cell>
          <cell r="M268">
            <v>98895.957839114461</v>
          </cell>
          <cell r="N268">
            <v>106416.99451921778</v>
          </cell>
          <cell r="O268">
            <v>109935.17222853457</v>
          </cell>
          <cell r="P268">
            <v>113219.40827093511</v>
          </cell>
          <cell r="Q268">
            <v>116438.05315381382</v>
          </cell>
          <cell r="R268">
            <v>119784.67096273508</v>
          </cell>
          <cell r="S268">
            <v>123225.91285068692</v>
          </cell>
          <cell r="T268">
            <v>127148.18550105093</v>
          </cell>
          <cell r="U268">
            <v>131070.64084284368</v>
          </cell>
          <cell r="V268">
            <v>134384.77009364925</v>
          </cell>
          <cell r="W268">
            <v>138717.32128264054</v>
          </cell>
          <cell r="X268">
            <v>143620.22870057455</v>
          </cell>
          <cell r="Y268">
            <v>147402.48245471486</v>
          </cell>
          <cell r="Z268">
            <v>151195.10679216834</v>
          </cell>
          <cell r="AA268">
            <v>2251283.6613123873</v>
          </cell>
        </row>
        <row r="269">
          <cell r="B269" t="str">
            <v>1.1.1   Receitas de Pedágio</v>
          </cell>
          <cell r="G269">
            <v>64611.144174999987</v>
          </cell>
          <cell r="H269">
            <v>82839.179999999993</v>
          </cell>
          <cell r="I269">
            <v>81306.169999999984</v>
          </cell>
          <cell r="J269">
            <v>79705.919999999998</v>
          </cell>
          <cell r="K269">
            <v>84936.91</v>
          </cell>
          <cell r="L269">
            <v>88690.236832139592</v>
          </cell>
          <cell r="M269">
            <v>96870.378627292739</v>
          </cell>
          <cell r="N269">
            <v>104370.89694455036</v>
          </cell>
          <cell r="O269">
            <v>107868.32981663087</v>
          </cell>
          <cell r="P269">
            <v>111132.81876824172</v>
          </cell>
          <cell r="Q269">
            <v>114332.39086846689</v>
          </cell>
          <cell r="R269">
            <v>117659.18965877224</v>
          </cell>
          <cell r="S269">
            <v>121080.14089813811</v>
          </cell>
          <cell r="T269">
            <v>125019.12961739481</v>
          </cell>
          <cell r="U269">
            <v>128912.41909198486</v>
          </cell>
          <cell r="V269">
            <v>132207.90570863907</v>
          </cell>
          <cell r="W269">
            <v>136515.91836752923</v>
          </cell>
          <cell r="X269">
            <v>141370.44717942667</v>
          </cell>
          <cell r="Y269">
            <v>145131.00538955838</v>
          </cell>
          <cell r="Z269">
            <v>148902.05986515642</v>
          </cell>
          <cell r="AA269">
            <v>2213462.5918089217</v>
          </cell>
        </row>
        <row r="270">
          <cell r="B270" t="str">
            <v>1.1.2   Outras Receitas Operacionais</v>
          </cell>
          <cell r="G270">
            <v>0</v>
          </cell>
          <cell r="H270">
            <v>680.00147756491504</v>
          </cell>
          <cell r="I270">
            <v>971.02591594509477</v>
          </cell>
          <cell r="J270">
            <v>971.04300926553674</v>
          </cell>
          <cell r="K270">
            <v>970.97785620758134</v>
          </cell>
          <cell r="L270">
            <v>971.03380872532864</v>
          </cell>
          <cell r="M270">
            <v>1408.0133544525906</v>
          </cell>
          <cell r="N270">
            <v>1407.970806069836</v>
          </cell>
          <cell r="O270">
            <v>1408.0288929554943</v>
          </cell>
          <cell r="P270">
            <v>1408.0199082663721</v>
          </cell>
          <cell r="Q270">
            <v>1407.9614088143096</v>
          </cell>
          <cell r="R270">
            <v>1408.0141127001589</v>
          </cell>
          <cell r="S270">
            <v>1407.9815962292548</v>
          </cell>
          <cell r="T270">
            <v>1408.0038910254934</v>
          </cell>
          <cell r="U270">
            <v>1408.0011422418563</v>
          </cell>
          <cell r="V270">
            <v>1408.0028362385883</v>
          </cell>
          <cell r="W270">
            <v>1408.0018644847439</v>
          </cell>
          <cell r="X270">
            <v>1408.0072104153946</v>
          </cell>
          <cell r="Y270">
            <v>1408.0229756191206</v>
          </cell>
          <cell r="Z270">
            <v>1408.0226746646526</v>
          </cell>
          <cell r="AA270">
            <v>24276.134741886326</v>
          </cell>
        </row>
        <row r="271">
          <cell r="B271" t="str">
            <v>1.1.3   Receitas Não Operacionais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B272" t="str">
            <v xml:space="preserve">1.1.4   Receitas Financeiras </v>
          </cell>
          <cell r="G272">
            <v>466.75641716889533</v>
          </cell>
          <cell r="H272">
            <v>508.16110417556945</v>
          </cell>
          <cell r="I272">
            <v>500.62336125774857</v>
          </cell>
          <cell r="J272">
            <v>544.42411353672321</v>
          </cell>
          <cell r="K272">
            <v>563.49714907470047</v>
          </cell>
          <cell r="L272">
            <v>591.65059964589716</v>
          </cell>
          <cell r="M272">
            <v>617.56585736913485</v>
          </cell>
          <cell r="N272">
            <v>638.12676859758881</v>
          </cell>
          <cell r="O272">
            <v>658.81351894820989</v>
          </cell>
          <cell r="P272">
            <v>678.56959442700952</v>
          </cell>
          <cell r="Q272">
            <v>697.70087653261362</v>
          </cell>
          <cell r="R272">
            <v>717.46719126268181</v>
          </cell>
          <cell r="S272">
            <v>737.79035631956265</v>
          </cell>
          <cell r="T272">
            <v>721.05199263063355</v>
          </cell>
          <cell r="U272">
            <v>750.22060861696411</v>
          </cell>
          <cell r="V272">
            <v>768.86154877159152</v>
          </cell>
          <cell r="W272">
            <v>793.40105062655948</v>
          </cell>
          <cell r="X272">
            <v>841.77431073250477</v>
          </cell>
          <cell r="Y272">
            <v>863.4540895373392</v>
          </cell>
          <cell r="Z272">
            <v>885.02425234727559</v>
          </cell>
          <cell r="AA272">
            <v>13544.934761579201</v>
          </cell>
        </row>
        <row r="273">
          <cell r="B273" t="str">
            <v>2.  DESEMBOLSOS     (2.1.+ ... + 2.4)</v>
          </cell>
          <cell r="G273">
            <v>87413.513939684461</v>
          </cell>
          <cell r="H273">
            <v>106210.02639686794</v>
          </cell>
          <cell r="I273">
            <v>80618.440495904579</v>
          </cell>
          <cell r="J273">
            <v>90387.497575083718</v>
          </cell>
          <cell r="K273">
            <v>92478.647073194676</v>
          </cell>
          <cell r="L273">
            <v>121267.06657707713</v>
          </cell>
          <cell r="M273">
            <v>107067.93323995551</v>
          </cell>
          <cell r="N273">
            <v>92553.570274722311</v>
          </cell>
          <cell r="O273">
            <v>76226.540326936461</v>
          </cell>
          <cell r="P273">
            <v>77285.86174854399</v>
          </cell>
          <cell r="Q273">
            <v>81818.053935013595</v>
          </cell>
          <cell r="R273">
            <v>82069.706352790774</v>
          </cell>
          <cell r="S273">
            <v>86836.745957312785</v>
          </cell>
          <cell r="T273">
            <v>103612.10588048985</v>
          </cell>
          <cell r="U273">
            <v>79406.647126465992</v>
          </cell>
          <cell r="V273">
            <v>82249.055274809012</v>
          </cell>
          <cell r="W273">
            <v>80955.943009497219</v>
          </cell>
          <cell r="X273">
            <v>109083.16811772971</v>
          </cell>
          <cell r="Y273">
            <v>102279.32236442283</v>
          </cell>
          <cell r="Z273">
            <v>97860.604858127728</v>
          </cell>
          <cell r="AA273">
            <v>1837680.45052463</v>
          </cell>
        </row>
        <row r="274">
          <cell r="B274" t="str">
            <v>2.1.  OPERACIONAIS     (2.1.1.+ ... + 2.1.8)</v>
          </cell>
          <cell r="G274">
            <v>36466.359830374953</v>
          </cell>
          <cell r="H274">
            <v>39470.936503864577</v>
          </cell>
          <cell r="I274">
            <v>43180.050451858515</v>
          </cell>
          <cell r="J274">
            <v>44035.854178060894</v>
          </cell>
          <cell r="K274">
            <v>46837.162136969877</v>
          </cell>
          <cell r="L274">
            <v>46652.155517246618</v>
          </cell>
          <cell r="M274">
            <v>47634.884220600259</v>
          </cell>
          <cell r="N274">
            <v>47029.417371398726</v>
          </cell>
          <cell r="O274">
            <v>47539.661265193143</v>
          </cell>
          <cell r="P274">
            <v>47707.221476119325</v>
          </cell>
          <cell r="Q274">
            <v>48100.859794439959</v>
          </cell>
          <cell r="R274">
            <v>48169.213081484631</v>
          </cell>
          <cell r="S274">
            <v>48715.593453303511</v>
          </cell>
          <cell r="T274">
            <v>48837.01310918144</v>
          </cell>
          <cell r="U274">
            <v>49631.23366267544</v>
          </cell>
          <cell r="V274">
            <v>49850.723519408253</v>
          </cell>
          <cell r="W274">
            <v>50427.4550071146</v>
          </cell>
          <cell r="X274">
            <v>50723.876805505635</v>
          </cell>
          <cell r="Y274">
            <v>51190.335940646451</v>
          </cell>
          <cell r="Z274">
            <v>51456.629910698786</v>
          </cell>
          <cell r="AA274">
            <v>943656.63723614544</v>
          </cell>
        </row>
        <row r="275">
          <cell r="B275" t="str">
            <v xml:space="preserve">2.1.1.  Pessoal / Administradores   </v>
          </cell>
          <cell r="G275">
            <v>18102</v>
          </cell>
          <cell r="H275">
            <v>22685</v>
          </cell>
          <cell r="I275">
            <v>24290</v>
          </cell>
          <cell r="J275">
            <v>24290</v>
          </cell>
          <cell r="K275">
            <v>24734</v>
          </cell>
          <cell r="L275">
            <v>23904</v>
          </cell>
          <cell r="M275">
            <v>23904</v>
          </cell>
          <cell r="N275">
            <v>23904</v>
          </cell>
          <cell r="O275">
            <v>23904</v>
          </cell>
          <cell r="P275">
            <v>23904</v>
          </cell>
          <cell r="Q275">
            <v>23904</v>
          </cell>
          <cell r="R275">
            <v>23904</v>
          </cell>
          <cell r="S275">
            <v>23904</v>
          </cell>
          <cell r="T275">
            <v>23904</v>
          </cell>
          <cell r="U275">
            <v>23984</v>
          </cell>
          <cell r="V275">
            <v>23995</v>
          </cell>
          <cell r="W275">
            <v>23995</v>
          </cell>
          <cell r="X275">
            <v>23995</v>
          </cell>
          <cell r="Y275">
            <v>23995</v>
          </cell>
          <cell r="Z275">
            <v>23995</v>
          </cell>
          <cell r="AA275">
            <v>473196</v>
          </cell>
        </row>
        <row r="276">
          <cell r="B276" t="str">
            <v xml:space="preserve">2.1.2.  Conservação de Rotina  </v>
          </cell>
          <cell r="G276">
            <v>8823</v>
          </cell>
          <cell r="H276">
            <v>6443</v>
          </cell>
          <cell r="I276">
            <v>6604</v>
          </cell>
          <cell r="J276">
            <v>6696</v>
          </cell>
          <cell r="K276">
            <v>7213</v>
          </cell>
          <cell r="L276">
            <v>7875</v>
          </cell>
          <cell r="M276">
            <v>7875</v>
          </cell>
          <cell r="N276">
            <v>7875</v>
          </cell>
          <cell r="O276">
            <v>7875</v>
          </cell>
          <cell r="P276">
            <v>7875</v>
          </cell>
          <cell r="Q276">
            <v>7875</v>
          </cell>
          <cell r="R276">
            <v>7875</v>
          </cell>
          <cell r="S276">
            <v>7875</v>
          </cell>
          <cell r="T276">
            <v>7878</v>
          </cell>
          <cell r="U276">
            <v>8112</v>
          </cell>
          <cell r="V276">
            <v>8165</v>
          </cell>
          <cell r="W276">
            <v>8165</v>
          </cell>
          <cell r="X276">
            <v>8165</v>
          </cell>
          <cell r="Y276">
            <v>8228</v>
          </cell>
          <cell r="Z276">
            <v>8293</v>
          </cell>
          <cell r="AA276">
            <v>155785</v>
          </cell>
        </row>
        <row r="277">
          <cell r="B277" t="str">
            <v xml:space="preserve">2.1.3.  Consumo   </v>
          </cell>
          <cell r="G277">
            <v>1554</v>
          </cell>
          <cell r="H277">
            <v>2328</v>
          </cell>
          <cell r="I277">
            <v>2578</v>
          </cell>
          <cell r="J277">
            <v>2578</v>
          </cell>
          <cell r="K277">
            <v>2578</v>
          </cell>
          <cell r="L277">
            <v>2516</v>
          </cell>
          <cell r="M277">
            <v>2516</v>
          </cell>
          <cell r="N277">
            <v>2516</v>
          </cell>
          <cell r="O277">
            <v>2516</v>
          </cell>
          <cell r="P277">
            <v>2516</v>
          </cell>
          <cell r="Q277">
            <v>2516</v>
          </cell>
          <cell r="R277">
            <v>2516</v>
          </cell>
          <cell r="S277">
            <v>2516</v>
          </cell>
          <cell r="T277">
            <v>2516</v>
          </cell>
          <cell r="U277">
            <v>2516</v>
          </cell>
          <cell r="V277">
            <v>2516</v>
          </cell>
          <cell r="W277">
            <v>2516</v>
          </cell>
          <cell r="X277">
            <v>2516</v>
          </cell>
          <cell r="Y277">
            <v>2516</v>
          </cell>
          <cell r="Z277">
            <v>2516</v>
          </cell>
          <cell r="AA277">
            <v>49356</v>
          </cell>
        </row>
        <row r="278">
          <cell r="B278" t="str">
            <v>2.1.4.  Transportes</v>
          </cell>
          <cell r="G278">
            <v>850</v>
          </cell>
          <cell r="H278">
            <v>1403</v>
          </cell>
          <cell r="I278">
            <v>1441</v>
          </cell>
          <cell r="J278">
            <v>1441</v>
          </cell>
          <cell r="K278">
            <v>1441</v>
          </cell>
          <cell r="L278">
            <v>1498</v>
          </cell>
          <cell r="M278">
            <v>1498</v>
          </cell>
          <cell r="N278">
            <v>1498</v>
          </cell>
          <cell r="O278">
            <v>1498</v>
          </cell>
          <cell r="P278">
            <v>1498</v>
          </cell>
          <cell r="Q278">
            <v>1498</v>
          </cell>
          <cell r="R278">
            <v>1497</v>
          </cell>
          <cell r="S278">
            <v>1497</v>
          </cell>
          <cell r="T278">
            <v>1497</v>
          </cell>
          <cell r="U278">
            <v>1497</v>
          </cell>
          <cell r="V278">
            <v>1497</v>
          </cell>
          <cell r="W278">
            <v>1497</v>
          </cell>
          <cell r="X278">
            <v>1497</v>
          </cell>
          <cell r="Y278">
            <v>1497</v>
          </cell>
          <cell r="Z278">
            <v>1497</v>
          </cell>
          <cell r="AA278">
            <v>29037</v>
          </cell>
        </row>
        <row r="279">
          <cell r="B279" t="str">
            <v>2.1.5.  Diversas</v>
          </cell>
          <cell r="G279">
            <v>2548.2600000000002</v>
          </cell>
          <cell r="H279">
            <v>861.84</v>
          </cell>
          <cell r="I279">
            <v>1083.3</v>
          </cell>
          <cell r="J279">
            <v>861.84</v>
          </cell>
          <cell r="K279">
            <v>1083.3</v>
          </cell>
          <cell r="L279">
            <v>861.84</v>
          </cell>
          <cell r="M279">
            <v>1083.3</v>
          </cell>
          <cell r="N279">
            <v>861.84</v>
          </cell>
          <cell r="O279">
            <v>1083.3</v>
          </cell>
          <cell r="P279">
            <v>861.84</v>
          </cell>
          <cell r="Q279">
            <v>1083.3</v>
          </cell>
          <cell r="R279">
            <v>861.84</v>
          </cell>
          <cell r="S279">
            <v>1083.3</v>
          </cell>
          <cell r="T279">
            <v>861.84</v>
          </cell>
          <cell r="U279">
            <v>1083.3</v>
          </cell>
          <cell r="V279">
            <v>861.84</v>
          </cell>
          <cell r="W279">
            <v>1083.3</v>
          </cell>
          <cell r="X279">
            <v>861.84</v>
          </cell>
          <cell r="Y279">
            <v>1083.3</v>
          </cell>
          <cell r="Z279">
            <v>861.84</v>
          </cell>
          <cell r="AA279">
            <v>20916.359999999997</v>
          </cell>
        </row>
        <row r="280">
          <cell r="B280" t="str">
            <v>2.1.6.  Tributos s/ Faturamento</v>
          </cell>
          <cell r="G280">
            <v>2455.3335373874997</v>
          </cell>
          <cell r="H280">
            <v>3398.9878158221372</v>
          </cell>
          <cell r="I280">
            <v>5011.8446014666233</v>
          </cell>
          <cell r="J280">
            <v>5762.5563305578999</v>
          </cell>
          <cell r="K280">
            <v>7522.6455697456586</v>
          </cell>
          <cell r="L280">
            <v>7777.0805769112958</v>
          </cell>
          <cell r="M280">
            <v>8523.5610451538159</v>
          </cell>
          <cell r="N280">
            <v>8096.3457526189541</v>
          </cell>
          <cell r="O280">
            <v>8363.8066966355836</v>
          </cell>
          <cell r="P280">
            <v>8613.7018033395525</v>
          </cell>
          <cell r="Q280">
            <v>8868.3820387712949</v>
          </cell>
          <cell r="R280">
            <v>9137.6675664826325</v>
          </cell>
          <cell r="S280">
            <v>9415.1929956348413</v>
          </cell>
          <cell r="T280">
            <v>9732.7315021794511</v>
          </cell>
          <cell r="U280">
            <v>10048.641541673434</v>
          </cell>
          <cell r="V280">
            <v>10318.492010184034</v>
          </cell>
          <cell r="W280">
            <v>10667.260880779266</v>
          </cell>
          <cell r="X280">
            <v>11062.60951761475</v>
          </cell>
          <cell r="Y280">
            <v>11370.937408533331</v>
          </cell>
          <cell r="Z280">
            <v>11680.787567696787</v>
          </cell>
          <cell r="AA280">
            <v>167828.56675918883</v>
          </cell>
        </row>
        <row r="281">
          <cell r="B281" t="str">
            <v>2.1.7.  Seguros</v>
          </cell>
          <cell r="G281">
            <v>1236.2652794844441</v>
          </cell>
          <cell r="H281">
            <v>1456.2926745394443</v>
          </cell>
          <cell r="I281">
            <v>1279.774836888889</v>
          </cell>
          <cell r="J281">
            <v>1517.0118339999999</v>
          </cell>
          <cell r="K281">
            <v>1410.9657582222223</v>
          </cell>
          <cell r="L281">
            <v>1401.8755313333336</v>
          </cell>
          <cell r="M281">
            <v>1424.8455664444446</v>
          </cell>
          <cell r="N281">
            <v>1471.4558097777781</v>
          </cell>
          <cell r="O281">
            <v>1499.6461595555559</v>
          </cell>
          <cell r="P281">
            <v>1644.0042637777776</v>
          </cell>
          <cell r="Q281">
            <v>1597.6769466666667</v>
          </cell>
          <cell r="R281">
            <v>1633.7953060000002</v>
          </cell>
          <cell r="S281">
            <v>1696.7792486666667</v>
          </cell>
          <cell r="T281">
            <v>1742.8741980000002</v>
          </cell>
          <cell r="U281">
            <v>1711.6297120000004</v>
          </cell>
          <cell r="V281">
            <v>1822.0301002222225</v>
          </cell>
          <cell r="W281">
            <v>1853.2553173333333</v>
          </cell>
          <cell r="X281">
            <v>1997.4142788888889</v>
          </cell>
          <cell r="Y281">
            <v>1909.6649231111114</v>
          </cell>
          <cell r="Z281">
            <v>2026.0073339999999</v>
          </cell>
          <cell r="AA281">
            <v>32333.26507891278</v>
          </cell>
        </row>
        <row r="282">
          <cell r="B282" t="str">
            <v xml:space="preserve">2.1.8.  Garantias </v>
          </cell>
          <cell r="G282">
            <v>897.50101350300019</v>
          </cell>
          <cell r="H282">
            <v>894.81601350300014</v>
          </cell>
          <cell r="I282">
            <v>892.13101350300019</v>
          </cell>
          <cell r="J282">
            <v>889.44601350300013</v>
          </cell>
          <cell r="K282">
            <v>854.25080900200021</v>
          </cell>
          <cell r="L282">
            <v>818.35940900200012</v>
          </cell>
          <cell r="M282">
            <v>810.17760900200005</v>
          </cell>
          <cell r="N282">
            <v>806.77580900200019</v>
          </cell>
          <cell r="O282">
            <v>799.9084090020001</v>
          </cell>
          <cell r="P282">
            <v>794.67540900200015</v>
          </cell>
          <cell r="Q282">
            <v>758.50080900200021</v>
          </cell>
          <cell r="R282">
            <v>743.9102090020001</v>
          </cell>
          <cell r="S282">
            <v>728.32120900200005</v>
          </cell>
          <cell r="T282">
            <v>704.56740900200009</v>
          </cell>
          <cell r="U282">
            <v>678.66240900200012</v>
          </cell>
          <cell r="V282">
            <v>675.36140900200019</v>
          </cell>
          <cell r="W282">
            <v>650.63880900200013</v>
          </cell>
          <cell r="X282">
            <v>629.0130090020001</v>
          </cell>
          <cell r="Y282">
            <v>590.43360900200014</v>
          </cell>
          <cell r="Z282">
            <v>586.99500900200007</v>
          </cell>
          <cell r="AA282">
            <v>15204.445398044005</v>
          </cell>
        </row>
        <row r="283">
          <cell r="B283" t="str">
            <v>2.2.  INVESTIMENTOS / IMOBILIZADO     (2.2.1.+ ... + 2.2.7)</v>
          </cell>
          <cell r="G283">
            <v>38416.639999999999</v>
          </cell>
          <cell r="H283">
            <v>52346.149999999994</v>
          </cell>
          <cell r="I283">
            <v>25720.190000000002</v>
          </cell>
          <cell r="J283">
            <v>37032.100000000006</v>
          </cell>
          <cell r="K283">
            <v>36887.46</v>
          </cell>
          <cell r="L283">
            <v>67250.570000000007</v>
          </cell>
          <cell r="M283">
            <v>51423.214249355035</v>
          </cell>
          <cell r="N283">
            <v>36511.120000000003</v>
          </cell>
          <cell r="O283">
            <v>18087.849999999999</v>
          </cell>
          <cell r="P283">
            <v>16539.82</v>
          </cell>
          <cell r="Q283">
            <v>19438.670000000002</v>
          </cell>
          <cell r="R283">
            <v>17681.3</v>
          </cell>
          <cell r="S283">
            <v>20195.73</v>
          </cell>
          <cell r="T283">
            <v>34369.83</v>
          </cell>
          <cell r="U283">
            <v>6506.2100000000009</v>
          </cell>
          <cell r="V283">
            <v>7092.5700000000033</v>
          </cell>
          <cell r="W283">
            <v>3534.15</v>
          </cell>
          <cell r="X283">
            <v>32667.02</v>
          </cell>
          <cell r="Y283">
            <v>28060.95</v>
          </cell>
          <cell r="Z283">
            <v>31959.329999999998</v>
          </cell>
          <cell r="AA283">
            <v>581720.87424935505</v>
          </cell>
        </row>
        <row r="284">
          <cell r="B284" t="str">
            <v xml:space="preserve">2.2.1.  Ampliação Principal </v>
          </cell>
          <cell r="G284">
            <v>3618.28</v>
          </cell>
          <cell r="H284">
            <v>13695.91</v>
          </cell>
          <cell r="I284">
            <v>6674.4400000000005</v>
          </cell>
          <cell r="J284">
            <v>9871.4</v>
          </cell>
          <cell r="K284">
            <v>15029.04</v>
          </cell>
          <cell r="L284">
            <v>34432.239999999998</v>
          </cell>
          <cell r="M284">
            <v>22720.11</v>
          </cell>
          <cell r="N284">
            <v>9054.06</v>
          </cell>
          <cell r="O284">
            <v>5986.88</v>
          </cell>
          <cell r="P284">
            <v>6594.43</v>
          </cell>
          <cell r="Q284">
            <v>3664.38</v>
          </cell>
          <cell r="R284">
            <v>625.02</v>
          </cell>
          <cell r="S284">
            <v>1156.3700000000001</v>
          </cell>
          <cell r="T284">
            <v>3373.87</v>
          </cell>
          <cell r="U284">
            <v>2236.7000000000003</v>
          </cell>
          <cell r="V284">
            <v>365.64000000000124</v>
          </cell>
          <cell r="W284">
            <v>147.50000000000182</v>
          </cell>
          <cell r="X284">
            <v>880.97</v>
          </cell>
          <cell r="Y284">
            <v>0</v>
          </cell>
          <cell r="Z284">
            <v>7932.14</v>
          </cell>
          <cell r="AA284">
            <v>148059.38000000003</v>
          </cell>
        </row>
        <row r="285">
          <cell r="B285" t="str">
            <v>2.2.2.  Demais Obras de Ampliação/Melhoramentos</v>
          </cell>
          <cell r="G285">
            <v>11617.53</v>
          </cell>
          <cell r="H285">
            <v>10483.709999999999</v>
          </cell>
          <cell r="I285">
            <v>6362.7100000000019</v>
          </cell>
          <cell r="J285">
            <v>10159.080000000002</v>
          </cell>
          <cell r="K285">
            <v>11207.75</v>
          </cell>
          <cell r="L285">
            <v>21513.870000000003</v>
          </cell>
          <cell r="M285">
            <v>5541.2500000000018</v>
          </cell>
          <cell r="N285">
            <v>16426.55</v>
          </cell>
          <cell r="O285">
            <v>9348.9500000000007</v>
          </cell>
          <cell r="P285">
            <v>3051.5299999999997</v>
          </cell>
          <cell r="Q285">
            <v>2850.2</v>
          </cell>
          <cell r="R285">
            <v>511.15</v>
          </cell>
          <cell r="S285">
            <v>1451.2500000000009</v>
          </cell>
          <cell r="T285">
            <v>13481.060000000001</v>
          </cell>
          <cell r="U285">
            <v>1033.8500000000004</v>
          </cell>
          <cell r="V285">
            <v>1.8189894035458565E-12</v>
          </cell>
          <cell r="W285">
            <v>-1.8189894035458565E-12</v>
          </cell>
          <cell r="X285">
            <v>2054.33</v>
          </cell>
          <cell r="Y285">
            <v>0</v>
          </cell>
          <cell r="Z285">
            <v>5073.95</v>
          </cell>
          <cell r="AA285">
            <v>132168.72</v>
          </cell>
        </row>
        <row r="286">
          <cell r="B286" t="str">
            <v xml:space="preserve">2.2.3.  Equipamentos, Veiculos e Sist. Controle </v>
          </cell>
          <cell r="G286">
            <v>17448.439999999999</v>
          </cell>
          <cell r="H286">
            <v>5868.53</v>
          </cell>
          <cell r="I286">
            <v>231</v>
          </cell>
          <cell r="J286">
            <v>8464.82</v>
          </cell>
          <cell r="K286">
            <v>707.30000000000007</v>
          </cell>
          <cell r="L286">
            <v>387.75</v>
          </cell>
          <cell r="M286">
            <v>3390.03</v>
          </cell>
          <cell r="N286">
            <v>1474.3200000000002</v>
          </cell>
          <cell r="O286">
            <v>1371.42</v>
          </cell>
          <cell r="P286">
            <v>723.25</v>
          </cell>
          <cell r="Q286">
            <v>12852.6</v>
          </cell>
          <cell r="R286">
            <v>5374.66</v>
          </cell>
          <cell r="S286">
            <v>1111.3899999999999</v>
          </cell>
          <cell r="T286">
            <v>3401.5899999999997</v>
          </cell>
          <cell r="U286">
            <v>2634</v>
          </cell>
          <cell r="V286">
            <v>879.67</v>
          </cell>
          <cell r="W286">
            <v>1545.84</v>
          </cell>
          <cell r="X286">
            <v>2871.58</v>
          </cell>
          <cell r="Y286">
            <v>514.25</v>
          </cell>
          <cell r="Z286">
            <v>2729.72</v>
          </cell>
          <cell r="AA286">
            <v>73982.159999999989</v>
          </cell>
        </row>
        <row r="287">
          <cell r="B287" t="str">
            <v>2.2.4.  Desapropriações</v>
          </cell>
          <cell r="G287">
            <v>821</v>
          </cell>
          <cell r="H287">
            <v>1118</v>
          </cell>
          <cell r="I287">
            <v>328</v>
          </cell>
          <cell r="J287">
            <v>880</v>
          </cell>
          <cell r="K287">
            <v>1244</v>
          </cell>
          <cell r="L287">
            <v>0</v>
          </cell>
          <cell r="M287">
            <v>14951.37424935504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196</v>
          </cell>
          <cell r="T287">
            <v>256</v>
          </cell>
          <cell r="U287">
            <v>0</v>
          </cell>
          <cell r="V287">
            <v>320</v>
          </cell>
          <cell r="W287">
            <v>424</v>
          </cell>
          <cell r="X287">
            <v>0</v>
          </cell>
          <cell r="Y287">
            <v>0</v>
          </cell>
          <cell r="Z287">
            <v>0</v>
          </cell>
          <cell r="AA287">
            <v>20538.374249355038</v>
          </cell>
        </row>
        <row r="288">
          <cell r="B288" t="str">
            <v xml:space="preserve">2.2.5.  Conservação Especial </v>
          </cell>
          <cell r="G288">
            <v>3911.39</v>
          </cell>
          <cell r="H288">
            <v>21180</v>
          </cell>
          <cell r="I288">
            <v>12124.04</v>
          </cell>
          <cell r="J288">
            <v>7656.7999999999993</v>
          </cell>
          <cell r="K288">
            <v>8699.369999999999</v>
          </cell>
          <cell r="L288">
            <v>10916.71</v>
          </cell>
          <cell r="M288">
            <v>4820.45</v>
          </cell>
          <cell r="N288">
            <v>9556.19</v>
          </cell>
          <cell r="O288">
            <v>1380.6</v>
          </cell>
          <cell r="P288">
            <v>6170.6100000000006</v>
          </cell>
          <cell r="Q288">
            <v>71.490000000000009</v>
          </cell>
          <cell r="R288">
            <v>11170.47</v>
          </cell>
          <cell r="S288">
            <v>16280.72</v>
          </cell>
          <cell r="T288">
            <v>13857.31</v>
          </cell>
          <cell r="U288">
            <v>601.66</v>
          </cell>
          <cell r="V288">
            <v>5527.26</v>
          </cell>
          <cell r="W288">
            <v>1416.81</v>
          </cell>
          <cell r="X288">
            <v>26860.14</v>
          </cell>
          <cell r="Y288">
            <v>27546.7</v>
          </cell>
          <cell r="Z288">
            <v>16223.519999999999</v>
          </cell>
          <cell r="AA288">
            <v>205972.24000000002</v>
          </cell>
        </row>
        <row r="289">
          <cell r="B289" t="str">
            <v>2.2.6.  Contratos Sub-rogados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0">
          <cell r="B290" t="str">
            <v xml:space="preserve">2.2.7.  Indenizações </v>
          </cell>
          <cell r="G290">
            <v>1000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1000</v>
          </cell>
        </row>
        <row r="291">
          <cell r="B291" t="str">
            <v>2.3.  DIREITO DE CONCESSÃO     (2.3.1.+ ... + 2.3.2)</v>
          </cell>
          <cell r="G291">
            <v>5876.3343252499999</v>
          </cell>
          <cell r="H291">
            <v>4803.1754443269474</v>
          </cell>
          <cell r="I291">
            <v>4829.9358774783523</v>
          </cell>
          <cell r="J291">
            <v>4717.9288902779654</v>
          </cell>
          <cell r="K291">
            <v>4938.8566356862275</v>
          </cell>
          <cell r="L291">
            <v>5051.4581192259475</v>
          </cell>
          <cell r="M291">
            <v>5406.1117594523603</v>
          </cell>
          <cell r="N291">
            <v>5631.1260325186058</v>
          </cell>
          <cell r="O291">
            <v>5736.0507612875917</v>
          </cell>
          <cell r="P291">
            <v>5833.9851602952431</v>
          </cell>
          <cell r="Q291">
            <v>5929.9705683184357</v>
          </cell>
          <cell r="R291">
            <v>6029.7761131441721</v>
          </cell>
          <cell r="S291">
            <v>6132.4036748310209</v>
          </cell>
          <cell r="T291">
            <v>6250.5740052526089</v>
          </cell>
          <cell r="U291">
            <v>6367.3726070268003</v>
          </cell>
          <cell r="V291">
            <v>6466.2372563463286</v>
          </cell>
          <cell r="W291">
            <v>6595.4776069604195</v>
          </cell>
          <cell r="X291">
            <v>6741.1136316952616</v>
          </cell>
          <cell r="Y291">
            <v>6853.9308509553257</v>
          </cell>
          <cell r="Z291">
            <v>6967.0624761946328</v>
          </cell>
          <cell r="AA291">
            <v>117158.88179652425</v>
          </cell>
        </row>
        <row r="292">
          <cell r="B292" t="str">
            <v>2.3.1.  Valor Variável da Concessão</v>
          </cell>
          <cell r="G292">
            <v>1938.3343252499997</v>
          </cell>
          <cell r="H292">
            <v>2655.1754443269469</v>
          </cell>
          <cell r="I292">
            <v>2681.9358774783523</v>
          </cell>
          <cell r="J292">
            <v>2633.9288902779654</v>
          </cell>
          <cell r="K292">
            <v>2790.8566356862275</v>
          </cell>
          <cell r="L292">
            <v>2903.4581192259475</v>
          </cell>
          <cell r="M292">
            <v>3258.1117594523598</v>
          </cell>
          <cell r="N292">
            <v>3483.1260325186058</v>
          </cell>
          <cell r="O292">
            <v>3588.0507612875913</v>
          </cell>
          <cell r="P292">
            <v>3685.9851602952431</v>
          </cell>
          <cell r="Q292">
            <v>3781.9705683184357</v>
          </cell>
          <cell r="R292">
            <v>3881.7761131441721</v>
          </cell>
          <cell r="S292">
            <v>3984.4036748310205</v>
          </cell>
          <cell r="T292">
            <v>4102.5740052526089</v>
          </cell>
          <cell r="U292">
            <v>4219.3726070268003</v>
          </cell>
          <cell r="V292">
            <v>4318.2372563463286</v>
          </cell>
          <cell r="W292">
            <v>4447.4776069604195</v>
          </cell>
          <cell r="X292">
            <v>4593.1136316952616</v>
          </cell>
          <cell r="Y292">
            <v>4705.9308509553257</v>
          </cell>
          <cell r="Z292">
            <v>4819.0624761946328</v>
          </cell>
          <cell r="AA292">
            <v>72472.881796524249</v>
          </cell>
        </row>
        <row r="293">
          <cell r="B293" t="str">
            <v xml:space="preserve">2.3.2.  Valor Fixo da Concessão </v>
          </cell>
          <cell r="G293">
            <v>3938.0000000000005</v>
          </cell>
          <cell r="H293">
            <v>2148</v>
          </cell>
          <cell r="I293">
            <v>2148</v>
          </cell>
          <cell r="J293">
            <v>2084</v>
          </cell>
          <cell r="K293">
            <v>2148</v>
          </cell>
          <cell r="L293">
            <v>2148</v>
          </cell>
          <cell r="M293">
            <v>2148</v>
          </cell>
          <cell r="N293">
            <v>2148</v>
          </cell>
          <cell r="O293">
            <v>2148</v>
          </cell>
          <cell r="P293">
            <v>2148</v>
          </cell>
          <cell r="Q293">
            <v>2148</v>
          </cell>
          <cell r="R293">
            <v>2148</v>
          </cell>
          <cell r="S293">
            <v>2148</v>
          </cell>
          <cell r="T293">
            <v>2148</v>
          </cell>
          <cell r="U293">
            <v>2148</v>
          </cell>
          <cell r="V293">
            <v>2148</v>
          </cell>
          <cell r="W293">
            <v>2148</v>
          </cell>
          <cell r="X293">
            <v>2148</v>
          </cell>
          <cell r="Y293">
            <v>2148</v>
          </cell>
          <cell r="Z293">
            <v>2148</v>
          </cell>
          <cell r="AA293">
            <v>44686</v>
          </cell>
        </row>
        <row r="294">
          <cell r="B294" t="str">
            <v>2.4.  DESEMBOLSOS  SOBRE O LUCRO     (2.4.1. + 2.4.2)</v>
          </cell>
          <cell r="G294">
            <v>6654.1797840594982</v>
          </cell>
          <cell r="H294">
            <v>9589.764448676422</v>
          </cell>
          <cell r="I294">
            <v>6888.264166567702</v>
          </cell>
          <cell r="J294">
            <v>4601.6145067448469</v>
          </cell>
          <cell r="K294">
            <v>3815.1683005385712</v>
          </cell>
          <cell r="L294">
            <v>2312.8829406045497</v>
          </cell>
          <cell r="M294">
            <v>2603.7230105478716</v>
          </cell>
          <cell r="N294">
            <v>3381.9068708049754</v>
          </cell>
          <cell r="O294">
            <v>4862.9783004557303</v>
          </cell>
          <cell r="P294">
            <v>7204.8351121294245</v>
          </cell>
          <cell r="Q294">
            <v>8348.553572255194</v>
          </cell>
          <cell r="R294">
            <v>10189.417158161972</v>
          </cell>
          <cell r="S294">
            <v>11793.01882917826</v>
          </cell>
          <cell r="T294">
            <v>14154.688766055793</v>
          </cell>
          <cell r="U294">
            <v>16901.830856763754</v>
          </cell>
          <cell r="V294">
            <v>18839.524499054423</v>
          </cell>
          <cell r="W294">
            <v>20398.860395422202</v>
          </cell>
          <cell r="X294">
            <v>18951.15768052882</v>
          </cell>
          <cell r="Y294">
            <v>16174.105572821045</v>
          </cell>
          <cell r="Z294">
            <v>7477.5824712342983</v>
          </cell>
          <cell r="AA294">
            <v>195144.05724260534</v>
          </cell>
        </row>
        <row r="295">
          <cell r="B295" t="str">
            <v xml:space="preserve">2.4.1.  Contribuição Social  </v>
          </cell>
          <cell r="G295">
            <v>1618.9526749235149</v>
          </cell>
          <cell r="H295">
            <v>2330.609563315496</v>
          </cell>
          <cell r="I295">
            <v>1675.7004040164124</v>
          </cell>
          <cell r="J295">
            <v>1121.3610925442058</v>
          </cell>
          <cell r="K295">
            <v>930.70746679722924</v>
          </cell>
          <cell r="L295">
            <v>566.51707651019399</v>
          </cell>
          <cell r="M295">
            <v>637.02376013281719</v>
          </cell>
          <cell r="N295">
            <v>825.67439292241829</v>
          </cell>
          <cell r="O295">
            <v>1184.7220122316924</v>
          </cell>
          <cell r="P295">
            <v>1752.4448756677393</v>
          </cell>
          <cell r="Q295">
            <v>2029.7099569103509</v>
          </cell>
          <cell r="R295">
            <v>2475.9799171301747</v>
          </cell>
          <cell r="S295">
            <v>2864.731837376547</v>
          </cell>
          <cell r="T295">
            <v>3437.2578826801928</v>
          </cell>
          <cell r="U295">
            <v>4103.2317228518186</v>
          </cell>
          <cell r="V295">
            <v>4572.9756361344052</v>
          </cell>
          <cell r="W295">
            <v>4950.9964594962903</v>
          </cell>
          <cell r="X295">
            <v>4600.0382255827444</v>
          </cell>
          <cell r="Y295">
            <v>3926.8134721990418</v>
          </cell>
          <cell r="Z295">
            <v>1818.5654475719509</v>
          </cell>
          <cell r="AA295">
            <v>47424.013876995239</v>
          </cell>
        </row>
        <row r="296">
          <cell r="B296" t="str">
            <v xml:space="preserve">2.4.2.  Imposto de Renda  </v>
          </cell>
          <cell r="G296">
            <v>5035.2271091359835</v>
          </cell>
          <cell r="H296">
            <v>7259.1548853609256</v>
          </cell>
          <cell r="I296">
            <v>5212.56376255129</v>
          </cell>
          <cell r="J296">
            <v>3480.2534142006416</v>
          </cell>
          <cell r="K296">
            <v>2884.460833741342</v>
          </cell>
          <cell r="L296">
            <v>1746.3658640943559</v>
          </cell>
          <cell r="M296">
            <v>1966.6992504150544</v>
          </cell>
          <cell r="N296">
            <v>2556.2324778825573</v>
          </cell>
          <cell r="O296">
            <v>3678.2562882240377</v>
          </cell>
          <cell r="P296">
            <v>5452.3902364616852</v>
          </cell>
          <cell r="Q296">
            <v>6318.8436153448438</v>
          </cell>
          <cell r="R296">
            <v>7713.4372410317974</v>
          </cell>
          <cell r="S296">
            <v>8928.2869918017132</v>
          </cell>
          <cell r="T296">
            <v>10717.4308833756</v>
          </cell>
          <cell r="U296">
            <v>12798.599133911935</v>
          </cell>
          <cell r="V296">
            <v>14266.548862920017</v>
          </cell>
          <cell r="W296">
            <v>15447.86393592591</v>
          </cell>
          <cell r="X296">
            <v>14351.119454946076</v>
          </cell>
          <cell r="Y296">
            <v>12247.292100622004</v>
          </cell>
          <cell r="Z296">
            <v>5659.0170236623471</v>
          </cell>
          <cell r="AA296">
            <v>147720.04336561009</v>
          </cell>
        </row>
        <row r="297">
          <cell r="B297" t="str">
            <v>3.  SALDO DO CAIXA     (1 - 2)</v>
          </cell>
          <cell r="G297">
            <v>-22335.61334751558</v>
          </cell>
          <cell r="H297">
            <v>-22182.683815127457</v>
          </cell>
          <cell r="I297">
            <v>2159.3787812982482</v>
          </cell>
          <cell r="J297">
            <v>-9166.1104522814712</v>
          </cell>
          <cell r="K297">
            <v>-6007.2620679123938</v>
          </cell>
          <cell r="L297">
            <v>-31014.145336566304</v>
          </cell>
          <cell r="M297">
            <v>-8171.9754008410528</v>
          </cell>
          <cell r="N297">
            <v>13863.424244495473</v>
          </cell>
          <cell r="O297">
            <v>33708.631901598113</v>
          </cell>
          <cell r="P297">
            <v>35933.546522391116</v>
          </cell>
          <cell r="Q297">
            <v>34619.999218800222</v>
          </cell>
          <cell r="R297">
            <v>37714.964609944305</v>
          </cell>
          <cell r="S297">
            <v>36389.166893374131</v>
          </cell>
          <cell r="T297">
            <v>23536.079620561082</v>
          </cell>
          <cell r="U297">
            <v>51663.993716377692</v>
          </cell>
          <cell r="V297">
            <v>52135.714818840235</v>
          </cell>
          <cell r="W297">
            <v>57761.378273143317</v>
          </cell>
          <cell r="X297">
            <v>34537.060582844832</v>
          </cell>
          <cell r="Y297">
            <v>45123.160090292033</v>
          </cell>
          <cell r="Z297">
            <v>53334.501934040614</v>
          </cell>
          <cell r="AA297">
            <v>413603.2107877573</v>
          </cell>
        </row>
        <row r="298">
          <cell r="B298" t="str">
            <v xml:space="preserve">4. T.I.R. (Taxa Interna de Retorno) Anual do Projeto     </v>
          </cell>
          <cell r="G298">
            <v>0.17469029539595923</v>
          </cell>
        </row>
        <row r="300">
          <cell r="B300" t="str">
            <v>FLUXO DE CAIXA COM FATORES DE DESEQUILIBRIO NA EXTENSÃO DO PERIODO CONTRATUAL (MIlhares de Reais)</v>
          </cell>
        </row>
        <row r="302">
          <cell r="B302" t="str">
            <v>DISCRIMINAÇÃO</v>
          </cell>
          <cell r="G302">
            <v>21</v>
          </cell>
          <cell r="H302">
            <v>22</v>
          </cell>
          <cell r="I302">
            <v>23</v>
          </cell>
          <cell r="J302">
            <v>24</v>
          </cell>
          <cell r="K302">
            <v>25</v>
          </cell>
          <cell r="L302">
            <v>26</v>
          </cell>
          <cell r="M302">
            <v>27</v>
          </cell>
          <cell r="N302">
            <v>28</v>
          </cell>
          <cell r="O302">
            <v>29</v>
          </cell>
          <cell r="P302">
            <v>30</v>
          </cell>
          <cell r="Q302">
            <v>31</v>
          </cell>
          <cell r="R302">
            <v>32</v>
          </cell>
          <cell r="S302">
            <v>33</v>
          </cell>
          <cell r="T302">
            <v>34</v>
          </cell>
          <cell r="U302">
            <v>35</v>
          </cell>
          <cell r="V302">
            <v>36</v>
          </cell>
          <cell r="W302">
            <v>37</v>
          </cell>
          <cell r="X302">
            <v>38</v>
          </cell>
          <cell r="Y302">
            <v>39</v>
          </cell>
          <cell r="Z302">
            <v>40</v>
          </cell>
          <cell r="AA302" t="str">
            <v>TOTAL</v>
          </cell>
        </row>
        <row r="303">
          <cell r="B303" t="str">
            <v xml:space="preserve">1.  INGRESSOS     (1.1.) </v>
          </cell>
          <cell r="G303">
            <v>154777.12166111113</v>
          </cell>
          <cell r="H303">
            <v>159378.19531094446</v>
          </cell>
          <cell r="I303">
            <v>164117.30117027281</v>
          </cell>
          <cell r="J303">
            <v>168998.580205381</v>
          </cell>
          <cell r="K303">
            <v>174026.29761154242</v>
          </cell>
          <cell r="L303">
            <v>179204.84653988871</v>
          </cell>
          <cell r="M303">
            <v>184538.75193608538</v>
          </cell>
          <cell r="N303">
            <v>190032.67449416794</v>
          </cell>
          <cell r="O303">
            <v>195691.41472899297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1570765.1836583866</v>
          </cell>
        </row>
        <row r="304">
          <cell r="B304" t="str">
            <v>1.1.  RECEITAS     (1.1.1.+ ... + 1.1.4)</v>
          </cell>
          <cell r="G304">
            <v>154777.12166111113</v>
          </cell>
          <cell r="H304">
            <v>159378.19531094446</v>
          </cell>
          <cell r="I304">
            <v>164117.30117027281</v>
          </cell>
          <cell r="J304">
            <v>168998.580205381</v>
          </cell>
          <cell r="K304">
            <v>174026.29761154242</v>
          </cell>
          <cell r="L304">
            <v>179204.84653988871</v>
          </cell>
          <cell r="M304">
            <v>184538.75193608538</v>
          </cell>
          <cell r="N304">
            <v>190032.67449416794</v>
          </cell>
          <cell r="O304">
            <v>195691.41472899297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1570765.1836583866</v>
          </cell>
        </row>
        <row r="305">
          <cell r="B305" t="str">
            <v>1.1.1   Receitas de Pedágio</v>
          </cell>
          <cell r="G305">
            <v>153369.12166111113</v>
          </cell>
          <cell r="H305">
            <v>157970.19531094446</v>
          </cell>
          <cell r="I305">
            <v>162709.30117027281</v>
          </cell>
          <cell r="J305">
            <v>167590.580205381</v>
          </cell>
          <cell r="K305">
            <v>172618.29761154242</v>
          </cell>
          <cell r="L305">
            <v>177796.84653988871</v>
          </cell>
          <cell r="M305">
            <v>183130.75193608538</v>
          </cell>
          <cell r="N305">
            <v>188624.67449416794</v>
          </cell>
          <cell r="O305">
            <v>194283.41472899297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1558093.1836583866</v>
          </cell>
        </row>
        <row r="306">
          <cell r="B306" t="str">
            <v>1.1.2   Outras Receitas Operacionais</v>
          </cell>
          <cell r="G306">
            <v>1408</v>
          </cell>
          <cell r="H306">
            <v>1408</v>
          </cell>
          <cell r="I306">
            <v>1408</v>
          </cell>
          <cell r="J306">
            <v>1408</v>
          </cell>
          <cell r="K306">
            <v>1408</v>
          </cell>
          <cell r="L306">
            <v>1408</v>
          </cell>
          <cell r="M306">
            <v>1408</v>
          </cell>
          <cell r="N306">
            <v>1408</v>
          </cell>
          <cell r="O306">
            <v>1408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12672</v>
          </cell>
        </row>
        <row r="307">
          <cell r="B307" t="str">
            <v>1.1.3   Receitas Não Operacionais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</row>
        <row r="308">
          <cell r="B308" t="str">
            <v xml:space="preserve">1.1.4   Receitas Financeiras 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</row>
        <row r="309">
          <cell r="B309" t="str">
            <v>2.  DESEMBOLSOS     (2.1.+ ... + 2.4)</v>
          </cell>
          <cell r="G309">
            <v>89279.870750877963</v>
          </cell>
          <cell r="H309">
            <v>91187.6992652763</v>
          </cell>
          <cell r="I309">
            <v>93152.762635106599</v>
          </cell>
          <cell r="J309">
            <v>95176.777906031799</v>
          </cell>
          <cell r="K309">
            <v>97261.513635084732</v>
          </cell>
          <cell r="L309">
            <v>99408.791436009284</v>
          </cell>
          <cell r="M309">
            <v>101620.48757096159</v>
          </cell>
          <cell r="N309">
            <v>103898.53458996242</v>
          </cell>
          <cell r="O309">
            <v>106244.92301953329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877231.36080884398</v>
          </cell>
        </row>
        <row r="310">
          <cell r="B310" t="str">
            <v>2.1.  OPERACIONAIS     (2.1.1.+ ... + 2.1.8)</v>
          </cell>
          <cell r="G310">
            <v>52412.537996004408</v>
          </cell>
          <cell r="H310">
            <v>52855.810577484546</v>
          </cell>
          <cell r="I310">
            <v>53312.381336409075</v>
          </cell>
          <cell r="J310">
            <v>53782.649218101353</v>
          </cell>
          <cell r="K310">
            <v>54267.025136244389</v>
          </cell>
          <cell r="L310">
            <v>54765.932331931719</v>
          </cell>
          <cell r="M310">
            <v>55279.80674348968</v>
          </cell>
          <cell r="N310">
            <v>55809.097387394366</v>
          </cell>
          <cell r="O310">
            <v>56354.266750616196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488839.50747767574</v>
          </cell>
        </row>
        <row r="311">
          <cell r="B311" t="str">
            <v xml:space="preserve">2.1.1.  Pessoal / Administradores   </v>
          </cell>
          <cell r="G311">
            <v>23995</v>
          </cell>
          <cell r="H311">
            <v>23995</v>
          </cell>
          <cell r="I311">
            <v>23995</v>
          </cell>
          <cell r="J311">
            <v>23995</v>
          </cell>
          <cell r="K311">
            <v>23995</v>
          </cell>
          <cell r="L311">
            <v>23995</v>
          </cell>
          <cell r="M311">
            <v>23995</v>
          </cell>
          <cell r="N311">
            <v>23995</v>
          </cell>
          <cell r="O311">
            <v>23995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215955</v>
          </cell>
        </row>
        <row r="312">
          <cell r="B312" t="str">
            <v xml:space="preserve">2.1.2.  Conservação de Rotina  </v>
          </cell>
          <cell r="G312">
            <v>8293</v>
          </cell>
          <cell r="H312">
            <v>8293</v>
          </cell>
          <cell r="I312">
            <v>8293</v>
          </cell>
          <cell r="J312">
            <v>8293</v>
          </cell>
          <cell r="K312">
            <v>8293</v>
          </cell>
          <cell r="L312">
            <v>8293</v>
          </cell>
          <cell r="M312">
            <v>8293</v>
          </cell>
          <cell r="N312">
            <v>8293</v>
          </cell>
          <cell r="O312">
            <v>8293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74637</v>
          </cell>
        </row>
        <row r="313">
          <cell r="B313" t="str">
            <v xml:space="preserve">2.1.3.  Consumo   </v>
          </cell>
          <cell r="G313">
            <v>2516</v>
          </cell>
          <cell r="H313">
            <v>2516</v>
          </cell>
          <cell r="I313">
            <v>2516</v>
          </cell>
          <cell r="J313">
            <v>2516</v>
          </cell>
          <cell r="K313">
            <v>2516</v>
          </cell>
          <cell r="L313">
            <v>2516</v>
          </cell>
          <cell r="M313">
            <v>2516</v>
          </cell>
          <cell r="N313">
            <v>2516</v>
          </cell>
          <cell r="O313">
            <v>2516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22644</v>
          </cell>
        </row>
        <row r="314">
          <cell r="B314" t="str">
            <v>2.1.4.  Transportes</v>
          </cell>
          <cell r="G314">
            <v>1497</v>
          </cell>
          <cell r="H314">
            <v>1497</v>
          </cell>
          <cell r="I314">
            <v>1497</v>
          </cell>
          <cell r="J314">
            <v>1497</v>
          </cell>
          <cell r="K314">
            <v>1497</v>
          </cell>
          <cell r="L314">
            <v>1497</v>
          </cell>
          <cell r="M314">
            <v>1497</v>
          </cell>
          <cell r="N314">
            <v>1497</v>
          </cell>
          <cell r="O314">
            <v>1497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13473</v>
          </cell>
        </row>
        <row r="315">
          <cell r="B315" t="str">
            <v>2.1.5.  Diversas</v>
          </cell>
          <cell r="G315">
            <v>861.84</v>
          </cell>
          <cell r="H315">
            <v>861.84</v>
          </cell>
          <cell r="I315">
            <v>861.84</v>
          </cell>
          <cell r="J315">
            <v>861.84</v>
          </cell>
          <cell r="K315">
            <v>861.84</v>
          </cell>
          <cell r="L315">
            <v>861.84</v>
          </cell>
          <cell r="M315">
            <v>861.84</v>
          </cell>
          <cell r="N315">
            <v>861.84</v>
          </cell>
          <cell r="O315">
            <v>861.84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7756.56</v>
          </cell>
        </row>
        <row r="316">
          <cell r="B316" t="str">
            <v>2.1.6.  Tributos s/ Faturamento</v>
          </cell>
          <cell r="G316">
            <v>13388.221023686114</v>
          </cell>
          <cell r="H316">
            <v>13786.213894396697</v>
          </cell>
          <cell r="I316">
            <v>14196.146551228598</v>
          </cell>
          <cell r="J316">
            <v>14618.377187765456</v>
          </cell>
          <cell r="K316">
            <v>15053.27474339842</v>
          </cell>
          <cell r="L316">
            <v>15501.219225700372</v>
          </cell>
          <cell r="M316">
            <v>15962.602042471384</v>
          </cell>
          <cell r="N316">
            <v>16437.826343745528</v>
          </cell>
          <cell r="O316">
            <v>16927.307374057891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135871.18838645046</v>
          </cell>
        </row>
        <row r="317">
          <cell r="B317" t="str">
            <v>2.1.7.  Seguros</v>
          </cell>
          <cell r="G317">
            <v>1514.9084753170948</v>
          </cell>
          <cell r="H317">
            <v>1558.7333295766077</v>
          </cell>
          <cell r="I317">
            <v>1603.8729294639058</v>
          </cell>
          <cell r="J317">
            <v>1650.3667173478232</v>
          </cell>
          <cell r="K317">
            <v>1698.2553188682577</v>
          </cell>
          <cell r="L317">
            <v>1747.5805784343056</v>
          </cell>
          <cell r="M317">
            <v>1798.3855957873348</v>
          </cell>
          <cell r="N317">
            <v>1850.714763660955</v>
          </cell>
          <cell r="O317">
            <v>1904.6138065707835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15327.431515027069</v>
          </cell>
        </row>
        <row r="318">
          <cell r="B318" t="str">
            <v xml:space="preserve">2.1.8.  Garantias </v>
          </cell>
          <cell r="G318">
            <v>346.56849700120341</v>
          </cell>
          <cell r="H318">
            <v>348.02335351123952</v>
          </cell>
          <cell r="I318">
            <v>349.52185571657668</v>
          </cell>
          <cell r="J318">
            <v>351.06531298807403</v>
          </cell>
          <cell r="K318">
            <v>352.6550739777162</v>
          </cell>
          <cell r="L318">
            <v>354.29252779704768</v>
          </cell>
          <cell r="M318">
            <v>355.97910523095914</v>
          </cell>
          <cell r="N318">
            <v>357.7162799878879</v>
          </cell>
          <cell r="O318">
            <v>359.50556998752461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3175.3275761982295</v>
          </cell>
        </row>
        <row r="319">
          <cell r="B319" t="str">
            <v>2.2.  INVESTIMENTOS / IMOBILIZADO     (2.2.1.+ ... + 2.2.7)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</row>
        <row r="320">
          <cell r="B320" t="str">
            <v xml:space="preserve">2.2.1.  Ampliação Principal 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</row>
        <row r="321">
          <cell r="B321" t="str">
            <v>2.2.2.  Demais Obras de Ampliação/Melhoramentos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</row>
        <row r="322">
          <cell r="B322" t="str">
            <v xml:space="preserve">2.2.3.  Equipamentos, Veiculos e Sist. Controle 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3">
          <cell r="B323" t="str">
            <v>2.2.4.  Desapropriações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</row>
        <row r="324">
          <cell r="B324" t="str">
            <v xml:space="preserve">2.2.5.  Conservação Especial 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</row>
        <row r="325">
          <cell r="B325" t="str">
            <v>2.2.6.  Contratos Sub-rogados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</row>
        <row r="326">
          <cell r="B326" t="str">
            <v xml:space="preserve">2.2.7.  Indenizações 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</row>
        <row r="327">
          <cell r="B327" t="str">
            <v>2.3.  DIREITO DE CONCESSÃO     (2.3.1.+ ... + 2.3.2)</v>
          </cell>
          <cell r="G327">
            <v>4643.3136498333333</v>
          </cell>
          <cell r="H327">
            <v>4781.345859328334</v>
          </cell>
          <cell r="I327">
            <v>4923.5190351081837</v>
          </cell>
          <cell r="J327">
            <v>5069.9574061614303</v>
          </cell>
          <cell r="K327">
            <v>5220.7889283462728</v>
          </cell>
          <cell r="L327">
            <v>5376.1453961966608</v>
          </cell>
          <cell r="M327">
            <v>5536.1625580825612</v>
          </cell>
          <cell r="N327">
            <v>5700.9802348250378</v>
          </cell>
          <cell r="O327">
            <v>5870.7424418697892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47122.955509751606</v>
          </cell>
        </row>
        <row r="328">
          <cell r="B328" t="str">
            <v>2.3.1.  Valor Variável da Concessão</v>
          </cell>
          <cell r="G328">
            <v>4643.3136498333333</v>
          </cell>
          <cell r="H328">
            <v>4781.345859328334</v>
          </cell>
          <cell r="I328">
            <v>4923.5190351081837</v>
          </cell>
          <cell r="J328">
            <v>5069.9574061614303</v>
          </cell>
          <cell r="K328">
            <v>5220.7889283462728</v>
          </cell>
          <cell r="L328">
            <v>5376.1453961966608</v>
          </cell>
          <cell r="M328">
            <v>5536.1625580825612</v>
          </cell>
          <cell r="N328">
            <v>5700.9802348250378</v>
          </cell>
          <cell r="O328">
            <v>5870.7424418697892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47122.955509751606</v>
          </cell>
        </row>
        <row r="329">
          <cell r="B329" t="str">
            <v xml:space="preserve">2.3.2.  Valor Fixo da Concessão 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</row>
        <row r="330">
          <cell r="B330" t="str">
            <v>2.4.  DESEMBOLSOS  SOBRE O LUCRO     (2.4.1. + 2.4.2)</v>
          </cell>
          <cell r="G330">
            <v>32224.019105040217</v>
          </cell>
          <cell r="H330">
            <v>33550.542828463418</v>
          </cell>
          <cell r="I330">
            <v>34916.862263589333</v>
          </cell>
          <cell r="J330">
            <v>36324.171281769013</v>
          </cell>
          <cell r="K330">
            <v>37773.699570494078</v>
          </cell>
          <cell r="L330">
            <v>39266.71370788091</v>
          </cell>
          <cell r="M330">
            <v>40804.518269389337</v>
          </cell>
          <cell r="N330">
            <v>42388.456967743019</v>
          </cell>
          <cell r="O330">
            <v>44019.913827047305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341268.89782141667</v>
          </cell>
        </row>
        <row r="331">
          <cell r="B331" t="str">
            <v xml:space="preserve">2.4.1.  Contribuição Social  </v>
          </cell>
          <cell r="G331">
            <v>7817.701601221871</v>
          </cell>
          <cell r="H331">
            <v>8139.2831099305258</v>
          </cell>
          <cell r="I331">
            <v>8470.5120639004435</v>
          </cell>
          <cell r="J331">
            <v>8811.6778864894568</v>
          </cell>
          <cell r="K331">
            <v>9163.0786837561409</v>
          </cell>
          <cell r="L331">
            <v>9525.0215049408271</v>
          </cell>
          <cell r="M331">
            <v>9897.8226107610517</v>
          </cell>
          <cell r="N331">
            <v>10281.807749755882</v>
          </cell>
          <cell r="O331">
            <v>10677.31244292056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82784.217653676766</v>
          </cell>
        </row>
        <row r="332">
          <cell r="B332" t="str">
            <v xml:space="preserve">2.4.2.  Imposto de Renda  </v>
          </cell>
          <cell r="G332">
            <v>24406.317503818347</v>
          </cell>
          <cell r="H332">
            <v>25411.259718532892</v>
          </cell>
          <cell r="I332">
            <v>26446.350199688888</v>
          </cell>
          <cell r="J332">
            <v>27512.493395279555</v>
          </cell>
          <cell r="K332">
            <v>28610.620886737939</v>
          </cell>
          <cell r="L332">
            <v>29741.692202940081</v>
          </cell>
          <cell r="M332">
            <v>30906.695658628283</v>
          </cell>
          <cell r="N332">
            <v>32106.649217987135</v>
          </cell>
          <cell r="O332">
            <v>33342.601384126749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258484.68016773989</v>
          </cell>
        </row>
        <row r="333">
          <cell r="B333" t="str">
            <v>3.  SALDO DO CAIXA     (1 - 2)</v>
          </cell>
          <cell r="G333">
            <v>65497.250910233168</v>
          </cell>
          <cell r="H333">
            <v>68190.496045668158</v>
          </cell>
          <cell r="I333">
            <v>70964.538535166212</v>
          </cell>
          <cell r="J333">
            <v>73821.802299349205</v>
          </cell>
          <cell r="K333">
            <v>76764.783976457693</v>
          </cell>
          <cell r="L333">
            <v>79796.055103879422</v>
          </cell>
          <cell r="M333">
            <v>82918.264365123789</v>
          </cell>
          <cell r="N333">
            <v>86134.139904205513</v>
          </cell>
          <cell r="O333">
            <v>89446.491709459675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693533.8228495426</v>
          </cell>
        </row>
        <row r="334">
          <cell r="B334" t="str">
            <v xml:space="preserve">4. T.I.R. (Taxa Interna de Retorno) Anual do Projeto     </v>
          </cell>
          <cell r="G334">
            <v>0.19595914572424983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Income Statement"/>
      <sheetName val="Balance Sheet - Cash Flow"/>
      <sheetName val="Financial Ratios"/>
      <sheetName val="DCF-EBITDA"/>
      <sheetName val="DCF-Perp"/>
      <sheetName val="LBO_Analysis"/>
      <sheetName val="LBO_Analysis2"/>
      <sheetName val="Summary"/>
    </sheetNames>
    <sheetDataSet>
      <sheetData sheetId="0" refreshError="1"/>
      <sheetData sheetId="1" refreshError="1"/>
      <sheetData sheetId="2" refreshError="1">
        <row r="17">
          <cell r="D17" t="str">
            <v>December 31</v>
          </cell>
        </row>
        <row r="18">
          <cell r="D18">
            <v>2002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C6F2-0D73-0F4B-804F-68EF7D618882}">
  <sheetPr codeName="Planilha4">
    <outlinePr summaryBelow="0"/>
  </sheetPr>
  <dimension ref="A5:BJ157"/>
  <sheetViews>
    <sheetView showGridLines="0" zoomScale="55" zoomScaleNormal="55" workbookViewId="0">
      <selection activeCell="C16" sqref="C16"/>
    </sheetView>
  </sheetViews>
  <sheetFormatPr baseColWidth="10" defaultColWidth="9.42578125" defaultRowHeight="18" customHeight="1" outlineLevelRow="3" x14ac:dyDescent="0.25"/>
  <cols>
    <col min="1" max="1" width="9.42578125" customWidth="1"/>
    <col min="2" max="2" width="46.5703125" style="5" bestFit="1" customWidth="1"/>
    <col min="3" max="3" width="15.42578125" style="51" bestFit="1" customWidth="1"/>
    <col min="4" max="16" width="15.140625" style="57" bestFit="1" customWidth="1"/>
    <col min="17" max="17" width="15.140625" style="58" bestFit="1" customWidth="1"/>
    <col min="18" max="18" width="0.85546875" customWidth="1"/>
    <col min="19" max="19" width="13.140625" style="61" bestFit="1" customWidth="1"/>
    <col min="20" max="20" width="15.5703125" style="2" customWidth="1"/>
    <col min="21" max="22" width="15.5703125" customWidth="1"/>
    <col min="23" max="23" width="9.5703125" bestFit="1" customWidth="1"/>
    <col min="56" max="240" width="9.42578125" style="5"/>
    <col min="241" max="241" width="6.42578125" style="5" customWidth="1"/>
    <col min="242" max="245" width="5.5703125" style="5" customWidth="1"/>
    <col min="246" max="249" width="6.5703125" style="5" customWidth="1"/>
    <col min="250" max="251" width="5.5703125" style="5" customWidth="1"/>
    <col min="252" max="252" width="6.5703125" style="5" customWidth="1"/>
    <col min="253" max="496" width="9.42578125" style="5"/>
    <col min="497" max="497" width="6.42578125" style="5" customWidth="1"/>
    <col min="498" max="501" width="5.5703125" style="5" customWidth="1"/>
    <col min="502" max="505" width="6.5703125" style="5" customWidth="1"/>
    <col min="506" max="507" width="5.5703125" style="5" customWidth="1"/>
    <col min="508" max="508" width="6.5703125" style="5" customWidth="1"/>
    <col min="509" max="752" width="9.42578125" style="5"/>
    <col min="753" max="753" width="6.42578125" style="5" customWidth="1"/>
    <col min="754" max="757" width="5.5703125" style="5" customWidth="1"/>
    <col min="758" max="761" width="6.5703125" style="5" customWidth="1"/>
    <col min="762" max="763" width="5.5703125" style="5" customWidth="1"/>
    <col min="764" max="764" width="6.5703125" style="5" customWidth="1"/>
    <col min="765" max="1008" width="9.42578125" style="5"/>
    <col min="1009" max="1009" width="6.42578125" style="5" customWidth="1"/>
    <col min="1010" max="1013" width="5.5703125" style="5" customWidth="1"/>
    <col min="1014" max="1017" width="6.5703125" style="5" customWidth="1"/>
    <col min="1018" max="1019" width="5.5703125" style="5" customWidth="1"/>
    <col min="1020" max="1020" width="6.5703125" style="5" customWidth="1"/>
    <col min="1021" max="1264" width="9.42578125" style="5"/>
    <col min="1265" max="1265" width="6.42578125" style="5" customWidth="1"/>
    <col min="1266" max="1269" width="5.5703125" style="5" customWidth="1"/>
    <col min="1270" max="1273" width="6.5703125" style="5" customWidth="1"/>
    <col min="1274" max="1275" width="5.5703125" style="5" customWidth="1"/>
    <col min="1276" max="1276" width="6.5703125" style="5" customWidth="1"/>
    <col min="1277" max="1520" width="9.42578125" style="5"/>
    <col min="1521" max="1521" width="6.42578125" style="5" customWidth="1"/>
    <col min="1522" max="1525" width="5.5703125" style="5" customWidth="1"/>
    <col min="1526" max="1529" width="6.5703125" style="5" customWidth="1"/>
    <col min="1530" max="1531" width="5.5703125" style="5" customWidth="1"/>
    <col min="1532" max="1532" width="6.5703125" style="5" customWidth="1"/>
    <col min="1533" max="1776" width="9.42578125" style="5"/>
    <col min="1777" max="1777" width="6.42578125" style="5" customWidth="1"/>
    <col min="1778" max="1781" width="5.5703125" style="5" customWidth="1"/>
    <col min="1782" max="1785" width="6.5703125" style="5" customWidth="1"/>
    <col min="1786" max="1787" width="5.5703125" style="5" customWidth="1"/>
    <col min="1788" max="1788" width="6.5703125" style="5" customWidth="1"/>
    <col min="1789" max="2032" width="9.42578125" style="5"/>
    <col min="2033" max="2033" width="6.42578125" style="5" customWidth="1"/>
    <col min="2034" max="2037" width="5.5703125" style="5" customWidth="1"/>
    <col min="2038" max="2041" width="6.5703125" style="5" customWidth="1"/>
    <col min="2042" max="2043" width="5.5703125" style="5" customWidth="1"/>
    <col min="2044" max="2044" width="6.5703125" style="5" customWidth="1"/>
    <col min="2045" max="2288" width="9.42578125" style="5"/>
    <col min="2289" max="2289" width="6.42578125" style="5" customWidth="1"/>
    <col min="2290" max="2293" width="5.5703125" style="5" customWidth="1"/>
    <col min="2294" max="2297" width="6.5703125" style="5" customWidth="1"/>
    <col min="2298" max="2299" width="5.5703125" style="5" customWidth="1"/>
    <col min="2300" max="2300" width="6.5703125" style="5" customWidth="1"/>
    <col min="2301" max="2544" width="9.42578125" style="5"/>
    <col min="2545" max="2545" width="6.42578125" style="5" customWidth="1"/>
    <col min="2546" max="2549" width="5.5703125" style="5" customWidth="1"/>
    <col min="2550" max="2553" width="6.5703125" style="5" customWidth="1"/>
    <col min="2554" max="2555" width="5.5703125" style="5" customWidth="1"/>
    <col min="2556" max="2556" width="6.5703125" style="5" customWidth="1"/>
    <col min="2557" max="2800" width="9.42578125" style="5"/>
    <col min="2801" max="2801" width="6.42578125" style="5" customWidth="1"/>
    <col min="2802" max="2805" width="5.5703125" style="5" customWidth="1"/>
    <col min="2806" max="2809" width="6.5703125" style="5" customWidth="1"/>
    <col min="2810" max="2811" width="5.5703125" style="5" customWidth="1"/>
    <col min="2812" max="2812" width="6.5703125" style="5" customWidth="1"/>
    <col min="2813" max="3056" width="9.42578125" style="5"/>
    <col min="3057" max="3057" width="6.42578125" style="5" customWidth="1"/>
    <col min="3058" max="3061" width="5.5703125" style="5" customWidth="1"/>
    <col min="3062" max="3065" width="6.5703125" style="5" customWidth="1"/>
    <col min="3066" max="3067" width="5.5703125" style="5" customWidth="1"/>
    <col min="3068" max="3068" width="6.5703125" style="5" customWidth="1"/>
    <col min="3069" max="3312" width="9.42578125" style="5"/>
    <col min="3313" max="3313" width="6.42578125" style="5" customWidth="1"/>
    <col min="3314" max="3317" width="5.5703125" style="5" customWidth="1"/>
    <col min="3318" max="3321" width="6.5703125" style="5" customWidth="1"/>
    <col min="3322" max="3323" width="5.5703125" style="5" customWidth="1"/>
    <col min="3324" max="3324" width="6.5703125" style="5" customWidth="1"/>
    <col min="3325" max="3568" width="9.42578125" style="5"/>
    <col min="3569" max="3569" width="6.42578125" style="5" customWidth="1"/>
    <col min="3570" max="3573" width="5.5703125" style="5" customWidth="1"/>
    <col min="3574" max="3577" width="6.5703125" style="5" customWidth="1"/>
    <col min="3578" max="3579" width="5.5703125" style="5" customWidth="1"/>
    <col min="3580" max="3580" width="6.5703125" style="5" customWidth="1"/>
    <col min="3581" max="3824" width="9.42578125" style="5"/>
    <col min="3825" max="3825" width="6.42578125" style="5" customWidth="1"/>
    <col min="3826" max="3829" width="5.5703125" style="5" customWidth="1"/>
    <col min="3830" max="3833" width="6.5703125" style="5" customWidth="1"/>
    <col min="3834" max="3835" width="5.5703125" style="5" customWidth="1"/>
    <col min="3836" max="3836" width="6.5703125" style="5" customWidth="1"/>
    <col min="3837" max="4080" width="9.42578125" style="5"/>
    <col min="4081" max="4081" width="6.42578125" style="5" customWidth="1"/>
    <col min="4082" max="4085" width="5.5703125" style="5" customWidth="1"/>
    <col min="4086" max="4089" width="6.5703125" style="5" customWidth="1"/>
    <col min="4090" max="4091" width="5.5703125" style="5" customWidth="1"/>
    <col min="4092" max="4092" width="6.5703125" style="5" customWidth="1"/>
    <col min="4093" max="4336" width="9.42578125" style="5"/>
    <col min="4337" max="4337" width="6.42578125" style="5" customWidth="1"/>
    <col min="4338" max="4341" width="5.5703125" style="5" customWidth="1"/>
    <col min="4342" max="4345" width="6.5703125" style="5" customWidth="1"/>
    <col min="4346" max="4347" width="5.5703125" style="5" customWidth="1"/>
    <col min="4348" max="4348" width="6.5703125" style="5" customWidth="1"/>
    <col min="4349" max="4592" width="9.42578125" style="5"/>
    <col min="4593" max="4593" width="6.42578125" style="5" customWidth="1"/>
    <col min="4594" max="4597" width="5.5703125" style="5" customWidth="1"/>
    <col min="4598" max="4601" width="6.5703125" style="5" customWidth="1"/>
    <col min="4602" max="4603" width="5.5703125" style="5" customWidth="1"/>
    <col min="4604" max="4604" width="6.5703125" style="5" customWidth="1"/>
    <col min="4605" max="4848" width="9.42578125" style="5"/>
    <col min="4849" max="4849" width="6.42578125" style="5" customWidth="1"/>
    <col min="4850" max="4853" width="5.5703125" style="5" customWidth="1"/>
    <col min="4854" max="4857" width="6.5703125" style="5" customWidth="1"/>
    <col min="4858" max="4859" width="5.5703125" style="5" customWidth="1"/>
    <col min="4860" max="4860" width="6.5703125" style="5" customWidth="1"/>
    <col min="4861" max="5104" width="9.42578125" style="5"/>
    <col min="5105" max="5105" width="6.42578125" style="5" customWidth="1"/>
    <col min="5106" max="5109" width="5.5703125" style="5" customWidth="1"/>
    <col min="5110" max="5113" width="6.5703125" style="5" customWidth="1"/>
    <col min="5114" max="5115" width="5.5703125" style="5" customWidth="1"/>
    <col min="5116" max="5116" width="6.5703125" style="5" customWidth="1"/>
    <col min="5117" max="5360" width="9.42578125" style="5"/>
    <col min="5361" max="5361" width="6.42578125" style="5" customWidth="1"/>
    <col min="5362" max="5365" width="5.5703125" style="5" customWidth="1"/>
    <col min="5366" max="5369" width="6.5703125" style="5" customWidth="1"/>
    <col min="5370" max="5371" width="5.5703125" style="5" customWidth="1"/>
    <col min="5372" max="5372" width="6.5703125" style="5" customWidth="1"/>
    <col min="5373" max="5616" width="9.42578125" style="5"/>
    <col min="5617" max="5617" width="6.42578125" style="5" customWidth="1"/>
    <col min="5618" max="5621" width="5.5703125" style="5" customWidth="1"/>
    <col min="5622" max="5625" width="6.5703125" style="5" customWidth="1"/>
    <col min="5626" max="5627" width="5.5703125" style="5" customWidth="1"/>
    <col min="5628" max="5628" width="6.5703125" style="5" customWidth="1"/>
    <col min="5629" max="5872" width="9.42578125" style="5"/>
    <col min="5873" max="5873" width="6.42578125" style="5" customWidth="1"/>
    <col min="5874" max="5877" width="5.5703125" style="5" customWidth="1"/>
    <col min="5878" max="5881" width="6.5703125" style="5" customWidth="1"/>
    <col min="5882" max="5883" width="5.5703125" style="5" customWidth="1"/>
    <col min="5884" max="5884" width="6.5703125" style="5" customWidth="1"/>
    <col min="5885" max="6128" width="9.42578125" style="5"/>
    <col min="6129" max="6129" width="6.42578125" style="5" customWidth="1"/>
    <col min="6130" max="6133" width="5.5703125" style="5" customWidth="1"/>
    <col min="6134" max="6137" width="6.5703125" style="5" customWidth="1"/>
    <col min="6138" max="6139" width="5.5703125" style="5" customWidth="1"/>
    <col min="6140" max="6140" width="6.5703125" style="5" customWidth="1"/>
    <col min="6141" max="6384" width="9.42578125" style="5"/>
    <col min="6385" max="6385" width="6.42578125" style="5" customWidth="1"/>
    <col min="6386" max="6389" width="5.5703125" style="5" customWidth="1"/>
    <col min="6390" max="6393" width="6.5703125" style="5" customWidth="1"/>
    <col min="6394" max="6395" width="5.5703125" style="5" customWidth="1"/>
    <col min="6396" max="6396" width="6.5703125" style="5" customWidth="1"/>
    <col min="6397" max="6640" width="9.42578125" style="5"/>
    <col min="6641" max="6641" width="6.42578125" style="5" customWidth="1"/>
    <col min="6642" max="6645" width="5.5703125" style="5" customWidth="1"/>
    <col min="6646" max="6649" width="6.5703125" style="5" customWidth="1"/>
    <col min="6650" max="6651" width="5.5703125" style="5" customWidth="1"/>
    <col min="6652" max="6652" width="6.5703125" style="5" customWidth="1"/>
    <col min="6653" max="6896" width="9.42578125" style="5"/>
    <col min="6897" max="6897" width="6.42578125" style="5" customWidth="1"/>
    <col min="6898" max="6901" width="5.5703125" style="5" customWidth="1"/>
    <col min="6902" max="6905" width="6.5703125" style="5" customWidth="1"/>
    <col min="6906" max="6907" width="5.5703125" style="5" customWidth="1"/>
    <col min="6908" max="6908" width="6.5703125" style="5" customWidth="1"/>
    <col min="6909" max="7152" width="9.42578125" style="5"/>
    <col min="7153" max="7153" width="6.42578125" style="5" customWidth="1"/>
    <col min="7154" max="7157" width="5.5703125" style="5" customWidth="1"/>
    <col min="7158" max="7161" width="6.5703125" style="5" customWidth="1"/>
    <col min="7162" max="7163" width="5.5703125" style="5" customWidth="1"/>
    <col min="7164" max="7164" width="6.5703125" style="5" customWidth="1"/>
    <col min="7165" max="7408" width="9.42578125" style="5"/>
    <col min="7409" max="7409" width="6.42578125" style="5" customWidth="1"/>
    <col min="7410" max="7413" width="5.5703125" style="5" customWidth="1"/>
    <col min="7414" max="7417" width="6.5703125" style="5" customWidth="1"/>
    <col min="7418" max="7419" width="5.5703125" style="5" customWidth="1"/>
    <col min="7420" max="7420" width="6.5703125" style="5" customWidth="1"/>
    <col min="7421" max="7664" width="9.42578125" style="5"/>
    <col min="7665" max="7665" width="6.42578125" style="5" customWidth="1"/>
    <col min="7666" max="7669" width="5.5703125" style="5" customWidth="1"/>
    <col min="7670" max="7673" width="6.5703125" style="5" customWidth="1"/>
    <col min="7674" max="7675" width="5.5703125" style="5" customWidth="1"/>
    <col min="7676" max="7676" width="6.5703125" style="5" customWidth="1"/>
    <col min="7677" max="7920" width="9.42578125" style="5"/>
    <col min="7921" max="7921" width="6.42578125" style="5" customWidth="1"/>
    <col min="7922" max="7925" width="5.5703125" style="5" customWidth="1"/>
    <col min="7926" max="7929" width="6.5703125" style="5" customWidth="1"/>
    <col min="7930" max="7931" width="5.5703125" style="5" customWidth="1"/>
    <col min="7932" max="7932" width="6.5703125" style="5" customWidth="1"/>
    <col min="7933" max="8176" width="9.42578125" style="5"/>
    <col min="8177" max="8177" width="6.42578125" style="5" customWidth="1"/>
    <col min="8178" max="8181" width="5.5703125" style="5" customWidth="1"/>
    <col min="8182" max="8185" width="6.5703125" style="5" customWidth="1"/>
    <col min="8186" max="8187" width="5.5703125" style="5" customWidth="1"/>
    <col min="8188" max="8188" width="6.5703125" style="5" customWidth="1"/>
    <col min="8189" max="8432" width="9.42578125" style="5"/>
    <col min="8433" max="8433" width="6.42578125" style="5" customWidth="1"/>
    <col min="8434" max="8437" width="5.5703125" style="5" customWidth="1"/>
    <col min="8438" max="8441" width="6.5703125" style="5" customWidth="1"/>
    <col min="8442" max="8443" width="5.5703125" style="5" customWidth="1"/>
    <col min="8444" max="8444" width="6.5703125" style="5" customWidth="1"/>
    <col min="8445" max="8688" width="9.42578125" style="5"/>
    <col min="8689" max="8689" width="6.42578125" style="5" customWidth="1"/>
    <col min="8690" max="8693" width="5.5703125" style="5" customWidth="1"/>
    <col min="8694" max="8697" width="6.5703125" style="5" customWidth="1"/>
    <col min="8698" max="8699" width="5.5703125" style="5" customWidth="1"/>
    <col min="8700" max="8700" width="6.5703125" style="5" customWidth="1"/>
    <col min="8701" max="8944" width="9.42578125" style="5"/>
    <col min="8945" max="8945" width="6.42578125" style="5" customWidth="1"/>
    <col min="8946" max="8949" width="5.5703125" style="5" customWidth="1"/>
    <col min="8950" max="8953" width="6.5703125" style="5" customWidth="1"/>
    <col min="8954" max="8955" width="5.5703125" style="5" customWidth="1"/>
    <col min="8956" max="8956" width="6.5703125" style="5" customWidth="1"/>
    <col min="8957" max="9200" width="9.42578125" style="5"/>
    <col min="9201" max="9201" width="6.42578125" style="5" customWidth="1"/>
    <col min="9202" max="9205" width="5.5703125" style="5" customWidth="1"/>
    <col min="9206" max="9209" width="6.5703125" style="5" customWidth="1"/>
    <col min="9210" max="9211" width="5.5703125" style="5" customWidth="1"/>
    <col min="9212" max="9212" width="6.5703125" style="5" customWidth="1"/>
    <col min="9213" max="9456" width="9.42578125" style="5"/>
    <col min="9457" max="9457" width="6.42578125" style="5" customWidth="1"/>
    <col min="9458" max="9461" width="5.5703125" style="5" customWidth="1"/>
    <col min="9462" max="9465" width="6.5703125" style="5" customWidth="1"/>
    <col min="9466" max="9467" width="5.5703125" style="5" customWidth="1"/>
    <col min="9468" max="9468" width="6.5703125" style="5" customWidth="1"/>
    <col min="9469" max="9712" width="9.42578125" style="5"/>
    <col min="9713" max="9713" width="6.42578125" style="5" customWidth="1"/>
    <col min="9714" max="9717" width="5.5703125" style="5" customWidth="1"/>
    <col min="9718" max="9721" width="6.5703125" style="5" customWidth="1"/>
    <col min="9722" max="9723" width="5.5703125" style="5" customWidth="1"/>
    <col min="9724" max="9724" width="6.5703125" style="5" customWidth="1"/>
    <col min="9725" max="9968" width="9.42578125" style="5"/>
    <col min="9969" max="9969" width="6.42578125" style="5" customWidth="1"/>
    <col min="9970" max="9973" width="5.5703125" style="5" customWidth="1"/>
    <col min="9974" max="9977" width="6.5703125" style="5" customWidth="1"/>
    <col min="9978" max="9979" width="5.5703125" style="5" customWidth="1"/>
    <col min="9980" max="9980" width="6.5703125" style="5" customWidth="1"/>
    <col min="9981" max="10224" width="9.42578125" style="5"/>
    <col min="10225" max="10225" width="6.42578125" style="5" customWidth="1"/>
    <col min="10226" max="10229" width="5.5703125" style="5" customWidth="1"/>
    <col min="10230" max="10233" width="6.5703125" style="5" customWidth="1"/>
    <col min="10234" max="10235" width="5.5703125" style="5" customWidth="1"/>
    <col min="10236" max="10236" width="6.5703125" style="5" customWidth="1"/>
    <col min="10237" max="10480" width="9.42578125" style="5"/>
    <col min="10481" max="10481" width="6.42578125" style="5" customWidth="1"/>
    <col min="10482" max="10485" width="5.5703125" style="5" customWidth="1"/>
    <col min="10486" max="10489" width="6.5703125" style="5" customWidth="1"/>
    <col min="10490" max="10491" width="5.5703125" style="5" customWidth="1"/>
    <col min="10492" max="10492" width="6.5703125" style="5" customWidth="1"/>
    <col min="10493" max="10736" width="9.42578125" style="5"/>
    <col min="10737" max="10737" width="6.42578125" style="5" customWidth="1"/>
    <col min="10738" max="10741" width="5.5703125" style="5" customWidth="1"/>
    <col min="10742" max="10745" width="6.5703125" style="5" customWidth="1"/>
    <col min="10746" max="10747" width="5.5703125" style="5" customWidth="1"/>
    <col min="10748" max="10748" width="6.5703125" style="5" customWidth="1"/>
    <col min="10749" max="10992" width="9.42578125" style="5"/>
    <col min="10993" max="10993" width="6.42578125" style="5" customWidth="1"/>
    <col min="10994" max="10997" width="5.5703125" style="5" customWidth="1"/>
    <col min="10998" max="11001" width="6.5703125" style="5" customWidth="1"/>
    <col min="11002" max="11003" width="5.5703125" style="5" customWidth="1"/>
    <col min="11004" max="11004" width="6.5703125" style="5" customWidth="1"/>
    <col min="11005" max="11248" width="9.42578125" style="5"/>
    <col min="11249" max="11249" width="6.42578125" style="5" customWidth="1"/>
    <col min="11250" max="11253" width="5.5703125" style="5" customWidth="1"/>
    <col min="11254" max="11257" width="6.5703125" style="5" customWidth="1"/>
    <col min="11258" max="11259" width="5.5703125" style="5" customWidth="1"/>
    <col min="11260" max="11260" width="6.5703125" style="5" customWidth="1"/>
    <col min="11261" max="11504" width="9.42578125" style="5"/>
    <col min="11505" max="11505" width="6.42578125" style="5" customWidth="1"/>
    <col min="11506" max="11509" width="5.5703125" style="5" customWidth="1"/>
    <col min="11510" max="11513" width="6.5703125" style="5" customWidth="1"/>
    <col min="11514" max="11515" width="5.5703125" style="5" customWidth="1"/>
    <col min="11516" max="11516" width="6.5703125" style="5" customWidth="1"/>
    <col min="11517" max="11760" width="9.42578125" style="5"/>
    <col min="11761" max="11761" width="6.42578125" style="5" customWidth="1"/>
    <col min="11762" max="11765" width="5.5703125" style="5" customWidth="1"/>
    <col min="11766" max="11769" width="6.5703125" style="5" customWidth="1"/>
    <col min="11770" max="11771" width="5.5703125" style="5" customWidth="1"/>
    <col min="11772" max="11772" width="6.5703125" style="5" customWidth="1"/>
    <col min="11773" max="12016" width="9.42578125" style="5"/>
    <col min="12017" max="12017" width="6.42578125" style="5" customWidth="1"/>
    <col min="12018" max="12021" width="5.5703125" style="5" customWidth="1"/>
    <col min="12022" max="12025" width="6.5703125" style="5" customWidth="1"/>
    <col min="12026" max="12027" width="5.5703125" style="5" customWidth="1"/>
    <col min="12028" max="12028" width="6.5703125" style="5" customWidth="1"/>
    <col min="12029" max="12272" width="9.42578125" style="5"/>
    <col min="12273" max="12273" width="6.42578125" style="5" customWidth="1"/>
    <col min="12274" max="12277" width="5.5703125" style="5" customWidth="1"/>
    <col min="12278" max="12281" width="6.5703125" style="5" customWidth="1"/>
    <col min="12282" max="12283" width="5.5703125" style="5" customWidth="1"/>
    <col min="12284" max="12284" width="6.5703125" style="5" customWidth="1"/>
    <col min="12285" max="12528" width="9.42578125" style="5"/>
    <col min="12529" max="12529" width="6.42578125" style="5" customWidth="1"/>
    <col min="12530" max="12533" width="5.5703125" style="5" customWidth="1"/>
    <col min="12534" max="12537" width="6.5703125" style="5" customWidth="1"/>
    <col min="12538" max="12539" width="5.5703125" style="5" customWidth="1"/>
    <col min="12540" max="12540" width="6.5703125" style="5" customWidth="1"/>
    <col min="12541" max="12784" width="9.42578125" style="5"/>
    <col min="12785" max="12785" width="6.42578125" style="5" customWidth="1"/>
    <col min="12786" max="12789" width="5.5703125" style="5" customWidth="1"/>
    <col min="12790" max="12793" width="6.5703125" style="5" customWidth="1"/>
    <col min="12794" max="12795" width="5.5703125" style="5" customWidth="1"/>
    <col min="12796" max="12796" width="6.5703125" style="5" customWidth="1"/>
    <col min="12797" max="13040" width="9.42578125" style="5"/>
    <col min="13041" max="13041" width="6.42578125" style="5" customWidth="1"/>
    <col min="13042" max="13045" width="5.5703125" style="5" customWidth="1"/>
    <col min="13046" max="13049" width="6.5703125" style="5" customWidth="1"/>
    <col min="13050" max="13051" width="5.5703125" style="5" customWidth="1"/>
    <col min="13052" max="13052" width="6.5703125" style="5" customWidth="1"/>
    <col min="13053" max="13296" width="9.42578125" style="5"/>
    <col min="13297" max="13297" width="6.42578125" style="5" customWidth="1"/>
    <col min="13298" max="13301" width="5.5703125" style="5" customWidth="1"/>
    <col min="13302" max="13305" width="6.5703125" style="5" customWidth="1"/>
    <col min="13306" max="13307" width="5.5703125" style="5" customWidth="1"/>
    <col min="13308" max="13308" width="6.5703125" style="5" customWidth="1"/>
    <col min="13309" max="13552" width="9.42578125" style="5"/>
    <col min="13553" max="13553" width="6.42578125" style="5" customWidth="1"/>
    <col min="13554" max="13557" width="5.5703125" style="5" customWidth="1"/>
    <col min="13558" max="13561" width="6.5703125" style="5" customWidth="1"/>
    <col min="13562" max="13563" width="5.5703125" style="5" customWidth="1"/>
    <col min="13564" max="13564" width="6.5703125" style="5" customWidth="1"/>
    <col min="13565" max="13808" width="9.42578125" style="5"/>
    <col min="13809" max="13809" width="6.42578125" style="5" customWidth="1"/>
    <col min="13810" max="13813" width="5.5703125" style="5" customWidth="1"/>
    <col min="13814" max="13817" width="6.5703125" style="5" customWidth="1"/>
    <col min="13818" max="13819" width="5.5703125" style="5" customWidth="1"/>
    <col min="13820" max="13820" width="6.5703125" style="5" customWidth="1"/>
    <col min="13821" max="14064" width="9.42578125" style="5"/>
    <col min="14065" max="14065" width="6.42578125" style="5" customWidth="1"/>
    <col min="14066" max="14069" width="5.5703125" style="5" customWidth="1"/>
    <col min="14070" max="14073" width="6.5703125" style="5" customWidth="1"/>
    <col min="14074" max="14075" width="5.5703125" style="5" customWidth="1"/>
    <col min="14076" max="14076" width="6.5703125" style="5" customWidth="1"/>
    <col min="14077" max="14320" width="9.42578125" style="5"/>
    <col min="14321" max="14321" width="6.42578125" style="5" customWidth="1"/>
    <col min="14322" max="14325" width="5.5703125" style="5" customWidth="1"/>
    <col min="14326" max="14329" width="6.5703125" style="5" customWidth="1"/>
    <col min="14330" max="14331" width="5.5703125" style="5" customWidth="1"/>
    <col min="14332" max="14332" width="6.5703125" style="5" customWidth="1"/>
    <col min="14333" max="14576" width="9.42578125" style="5"/>
    <col min="14577" max="14577" width="6.42578125" style="5" customWidth="1"/>
    <col min="14578" max="14581" width="5.5703125" style="5" customWidth="1"/>
    <col min="14582" max="14585" width="6.5703125" style="5" customWidth="1"/>
    <col min="14586" max="14587" width="5.5703125" style="5" customWidth="1"/>
    <col min="14588" max="14588" width="6.5703125" style="5" customWidth="1"/>
    <col min="14589" max="14832" width="9.42578125" style="5"/>
    <col min="14833" max="14833" width="6.42578125" style="5" customWidth="1"/>
    <col min="14834" max="14837" width="5.5703125" style="5" customWidth="1"/>
    <col min="14838" max="14841" width="6.5703125" style="5" customWidth="1"/>
    <col min="14842" max="14843" width="5.5703125" style="5" customWidth="1"/>
    <col min="14844" max="14844" width="6.5703125" style="5" customWidth="1"/>
    <col min="14845" max="15088" width="9.42578125" style="5"/>
    <col min="15089" max="15089" width="6.42578125" style="5" customWidth="1"/>
    <col min="15090" max="15093" width="5.5703125" style="5" customWidth="1"/>
    <col min="15094" max="15097" width="6.5703125" style="5" customWidth="1"/>
    <col min="15098" max="15099" width="5.5703125" style="5" customWidth="1"/>
    <col min="15100" max="15100" width="6.5703125" style="5" customWidth="1"/>
    <col min="15101" max="15344" width="9.42578125" style="5"/>
    <col min="15345" max="15345" width="6.42578125" style="5" customWidth="1"/>
    <col min="15346" max="15349" width="5.5703125" style="5" customWidth="1"/>
    <col min="15350" max="15353" width="6.5703125" style="5" customWidth="1"/>
    <col min="15354" max="15355" width="5.5703125" style="5" customWidth="1"/>
    <col min="15356" max="15356" width="6.5703125" style="5" customWidth="1"/>
    <col min="15357" max="15600" width="9.42578125" style="5"/>
    <col min="15601" max="15601" width="6.42578125" style="5" customWidth="1"/>
    <col min="15602" max="15605" width="5.5703125" style="5" customWidth="1"/>
    <col min="15606" max="15609" width="6.5703125" style="5" customWidth="1"/>
    <col min="15610" max="15611" width="5.5703125" style="5" customWidth="1"/>
    <col min="15612" max="15612" width="6.5703125" style="5" customWidth="1"/>
    <col min="15613" max="15856" width="9.42578125" style="5"/>
    <col min="15857" max="15857" width="6.42578125" style="5" customWidth="1"/>
    <col min="15858" max="15861" width="5.5703125" style="5" customWidth="1"/>
    <col min="15862" max="15865" width="6.5703125" style="5" customWidth="1"/>
    <col min="15866" max="15867" width="5.5703125" style="5" customWidth="1"/>
    <col min="15868" max="15868" width="6.5703125" style="5" customWidth="1"/>
    <col min="15869" max="16112" width="9.42578125" style="5"/>
    <col min="16113" max="16113" width="6.42578125" style="5" customWidth="1"/>
    <col min="16114" max="16117" width="5.5703125" style="5" customWidth="1"/>
    <col min="16118" max="16121" width="6.5703125" style="5" customWidth="1"/>
    <col min="16122" max="16123" width="5.5703125" style="5" customWidth="1"/>
    <col min="16124" max="16124" width="6.5703125" style="5" customWidth="1"/>
    <col min="16125" max="16384" width="9.42578125" style="5"/>
  </cols>
  <sheetData>
    <row r="5" spans="1:55" ht="18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4"/>
    </row>
    <row r="6" spans="1:55" ht="18" customHeight="1" x14ac:dyDescent="0.25">
      <c r="B6" s="6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S6" s="4"/>
    </row>
    <row r="7" spans="1:55" ht="3" customHeight="1" x14ac:dyDescent="0.25"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4"/>
    </row>
    <row r="8" spans="1:55" ht="18" customHeight="1" x14ac:dyDescent="0.25">
      <c r="B8" s="7" t="s">
        <v>1</v>
      </c>
      <c r="C8" s="8">
        <v>1</v>
      </c>
      <c r="D8" s="8">
        <f>C8+1</f>
        <v>2</v>
      </c>
      <c r="E8" s="8">
        <f t="shared" ref="E8:Q8" si="0">D8+1</f>
        <v>3</v>
      </c>
      <c r="F8" s="8">
        <f t="shared" si="0"/>
        <v>4</v>
      </c>
      <c r="G8" s="8">
        <f t="shared" si="0"/>
        <v>5</v>
      </c>
      <c r="H8" s="8">
        <f t="shared" si="0"/>
        <v>6</v>
      </c>
      <c r="I8" s="8">
        <f t="shared" si="0"/>
        <v>7</v>
      </c>
      <c r="J8" s="8">
        <f t="shared" si="0"/>
        <v>8</v>
      </c>
      <c r="K8" s="8">
        <f t="shared" si="0"/>
        <v>9</v>
      </c>
      <c r="L8" s="8">
        <f t="shared" si="0"/>
        <v>10</v>
      </c>
      <c r="M8" s="8">
        <f t="shared" si="0"/>
        <v>11</v>
      </c>
      <c r="N8" s="8">
        <f t="shared" si="0"/>
        <v>12</v>
      </c>
      <c r="O8" s="8">
        <f t="shared" si="0"/>
        <v>13</v>
      </c>
      <c r="P8" s="8">
        <f t="shared" si="0"/>
        <v>14</v>
      </c>
      <c r="Q8" s="8">
        <f t="shared" si="0"/>
        <v>15</v>
      </c>
      <c r="S8" s="9" t="s">
        <v>2</v>
      </c>
      <c r="T8" s="10"/>
    </row>
    <row r="9" spans="1:55" ht="3" customHeight="1" x14ac:dyDescent="0.25"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4"/>
      <c r="Q9" s="14"/>
      <c r="S9" s="15"/>
    </row>
    <row r="10" spans="1:55" s="19" customFormat="1" ht="18" customHeight="1" collapsed="1" x14ac:dyDescent="0.25">
      <c r="A10"/>
      <c r="B10" s="16" t="s">
        <v>3</v>
      </c>
      <c r="C10" s="17">
        <f>C12+C13+C14+C15</f>
        <v>221.74759448874224</v>
      </c>
      <c r="D10" s="17">
        <f t="shared" ref="D10:Q10" si="1">D12+D13+D14+D15</f>
        <v>231.13402928791646</v>
      </c>
      <c r="E10" s="17">
        <f t="shared" si="1"/>
        <v>228.97473758269788</v>
      </c>
      <c r="F10" s="17">
        <f t="shared" si="1"/>
        <v>226.67061076641272</v>
      </c>
      <c r="G10" s="17">
        <f t="shared" si="1"/>
        <v>224.79462130085153</v>
      </c>
      <c r="H10" s="17">
        <f t="shared" si="1"/>
        <v>224.81872107919179</v>
      </c>
      <c r="I10" s="17">
        <f t="shared" si="1"/>
        <v>226.52521960811379</v>
      </c>
      <c r="J10" s="17">
        <f t="shared" si="1"/>
        <v>225.99268412949579</v>
      </c>
      <c r="K10" s="17">
        <f t="shared" si="1"/>
        <v>225.4527992099878</v>
      </c>
      <c r="L10" s="17">
        <f t="shared" si="1"/>
        <v>225.19467563133173</v>
      </c>
      <c r="M10" s="17">
        <f t="shared" si="1"/>
        <v>224.8315025263318</v>
      </c>
      <c r="N10" s="17">
        <f t="shared" si="1"/>
        <v>224.7037212265318</v>
      </c>
      <c r="O10" s="17">
        <f t="shared" si="1"/>
        <v>224.64010715953179</v>
      </c>
      <c r="P10" s="17">
        <f t="shared" si="1"/>
        <v>224.64010715953179</v>
      </c>
      <c r="Q10" s="17">
        <f t="shared" si="1"/>
        <v>294.99530257823636</v>
      </c>
      <c r="R10"/>
      <c r="S10" s="17">
        <f>SUM(C10:Q10)</f>
        <v>3455.116433734906</v>
      </c>
      <c r="T10" s="18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22" customFormat="1" ht="3" hidden="1" customHeight="1" outlineLevel="1" x14ac:dyDescent="0.25">
      <c r="A1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/>
      <c r="S11" s="21"/>
      <c r="T11" s="2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8" hidden="1" customHeight="1" outlineLevel="1" x14ac:dyDescent="0.25">
      <c r="B12" s="65" t="s">
        <v>4</v>
      </c>
      <c r="C12" s="23">
        <v>174.13940930114325</v>
      </c>
      <c r="D12" s="23">
        <v>177.66530780491598</v>
      </c>
      <c r="E12" s="23">
        <v>172.91246905060049</v>
      </c>
      <c r="F12" s="23">
        <v>168.14866764323804</v>
      </c>
      <c r="G12" s="23">
        <v>163.39766390485883</v>
      </c>
      <c r="H12" s="23">
        <v>163.64571613975707</v>
      </c>
      <c r="I12" s="23">
        <v>163.64571613975707</v>
      </c>
      <c r="J12" s="23">
        <v>163.64571613975707</v>
      </c>
      <c r="K12" s="23">
        <v>163.64571613975707</v>
      </c>
      <c r="L12" s="23">
        <v>163.78266639748901</v>
      </c>
      <c r="M12" s="23">
        <v>163.64571613975707</v>
      </c>
      <c r="N12" s="23">
        <v>163.64571613975707</v>
      </c>
      <c r="O12" s="23">
        <v>163.64571613975707</v>
      </c>
      <c r="P12" s="23">
        <v>163.64571613975707</v>
      </c>
      <c r="Q12" s="23">
        <v>164.6644009335715</v>
      </c>
      <c r="S12" s="23">
        <f>SUM(C12:Q12)</f>
        <v>2493.8763141538734</v>
      </c>
    </row>
    <row r="13" spans="1:55" ht="18" hidden="1" customHeight="1" outlineLevel="1" x14ac:dyDescent="0.25">
      <c r="B13" s="65" t="s">
        <v>5</v>
      </c>
      <c r="C13" s="23">
        <v>45.777101141922103</v>
      </c>
      <c r="D13" s="23">
        <v>47.866368038039418</v>
      </c>
      <c r="E13" s="23">
        <v>50.05098907529554</v>
      </c>
      <c r="F13" s="23">
        <v>52.335316216692021</v>
      </c>
      <c r="G13" s="23">
        <v>54.723900048821839</v>
      </c>
      <c r="H13" s="23">
        <v>57.221376427402625</v>
      </c>
      <c r="I13" s="23">
        <v>57.221376427402625</v>
      </c>
      <c r="J13" s="23">
        <v>57.221376427402625</v>
      </c>
      <c r="K13" s="23">
        <v>57.221376427402625</v>
      </c>
      <c r="L13" s="23">
        <v>57.221376427402625</v>
      </c>
      <c r="M13" s="23">
        <v>57.221376427402625</v>
      </c>
      <c r="N13" s="23">
        <v>57.221376427402625</v>
      </c>
      <c r="O13" s="23">
        <v>57.221376427402625</v>
      </c>
      <c r="P13" s="23">
        <v>57.221376427402625</v>
      </c>
      <c r="Q13" s="23">
        <v>57.221376427402625</v>
      </c>
      <c r="S13" s="23">
        <f>SUM(C13:Q13)</f>
        <v>822.96743879479743</v>
      </c>
    </row>
    <row r="14" spans="1:55" ht="18" hidden="1" customHeight="1" outlineLevel="1" x14ac:dyDescent="0.25">
      <c r="B14" s="65" t="s">
        <v>6</v>
      </c>
      <c r="C14" s="23">
        <v>1.8310840456768842</v>
      </c>
      <c r="D14" s="23">
        <v>1.9146547215215768</v>
      </c>
      <c r="E14" s="23">
        <v>2.0020395630118215</v>
      </c>
      <c r="F14" s="23">
        <v>2.0934126486676807</v>
      </c>
      <c r="G14" s="23">
        <v>2.1889560019528735</v>
      </c>
      <c r="H14" s="23">
        <v>2.288855057096105</v>
      </c>
      <c r="I14" s="23">
        <v>2.288855057096105</v>
      </c>
      <c r="J14" s="23">
        <v>2.288855057096105</v>
      </c>
      <c r="K14" s="23">
        <v>2.288855057096105</v>
      </c>
      <c r="L14" s="23">
        <v>2.288855057096105</v>
      </c>
      <c r="M14" s="23">
        <v>2.288855057096105</v>
      </c>
      <c r="N14" s="23">
        <v>2.288855057096105</v>
      </c>
      <c r="O14" s="23">
        <v>2.288855057096105</v>
      </c>
      <c r="P14" s="23">
        <v>2.288855057096105</v>
      </c>
      <c r="Q14" s="23">
        <v>2.288855057096105</v>
      </c>
      <c r="S14" s="23">
        <f>SUM(C14:Q14)</f>
        <v>32.91869755179188</v>
      </c>
    </row>
    <row r="15" spans="1:55" ht="18" hidden="1" customHeight="1" outlineLevel="1" x14ac:dyDescent="0.25">
      <c r="B15" s="65" t="s">
        <v>7</v>
      </c>
      <c r="C15" s="23">
        <v>0</v>
      </c>
      <c r="D15" s="23">
        <v>3.687698723439504</v>
      </c>
      <c r="E15" s="23">
        <v>4.0092398937900064</v>
      </c>
      <c r="F15" s="23">
        <v>4.0932142578150019</v>
      </c>
      <c r="G15" s="23">
        <v>4.4841013452179999</v>
      </c>
      <c r="H15" s="23">
        <v>1.6627734549360003</v>
      </c>
      <c r="I15" s="23">
        <v>3.3692719838580008</v>
      </c>
      <c r="J15" s="23">
        <v>2.8367365052400015</v>
      </c>
      <c r="K15" s="23">
        <v>2.2968515857320018</v>
      </c>
      <c r="L15" s="23">
        <v>1.901777749344002</v>
      </c>
      <c r="M15" s="23">
        <v>1.6755549020760017</v>
      </c>
      <c r="N15" s="23">
        <v>1.547773602276002</v>
      </c>
      <c r="O15" s="23">
        <v>1.4841595352760018</v>
      </c>
      <c r="P15" s="23">
        <v>1.4841595352760018</v>
      </c>
      <c r="Q15" s="23">
        <v>70.820670160166131</v>
      </c>
      <c r="S15" s="23">
        <f>SUM(C15:Q15)</f>
        <v>105.35398323444267</v>
      </c>
    </row>
    <row r="16" spans="1:55" ht="3" customHeight="1" x14ac:dyDescent="0.25"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S16" s="23"/>
    </row>
    <row r="17" spans="1:62" s="19" customFormat="1" ht="18" customHeight="1" collapsed="1" x14ac:dyDescent="0.25">
      <c r="A17"/>
      <c r="B17" s="16" t="s">
        <v>8</v>
      </c>
      <c r="C17" s="17">
        <f t="shared" ref="C17:Q17" si="2">-(C19+C57)</f>
        <v>-168.91522044210896</v>
      </c>
      <c r="D17" s="17">
        <f t="shared" si="2"/>
        <v>-172.33534213076851</v>
      </c>
      <c r="E17" s="17">
        <f t="shared" si="2"/>
        <v>-167.72508867908246</v>
      </c>
      <c r="F17" s="17">
        <f t="shared" si="2"/>
        <v>-163.1042014539409</v>
      </c>
      <c r="G17" s="17">
        <f t="shared" si="2"/>
        <v>-158.49572796771309</v>
      </c>
      <c r="H17" s="17">
        <f t="shared" si="2"/>
        <v>-158.73633863556435</v>
      </c>
      <c r="I17" s="17">
        <f t="shared" si="2"/>
        <v>-158.73633863556435</v>
      </c>
      <c r="J17" s="17">
        <f t="shared" si="2"/>
        <v>-158.73633863556435</v>
      </c>
      <c r="K17" s="17">
        <f t="shared" si="2"/>
        <v>-158.73633863556435</v>
      </c>
      <c r="L17" s="17">
        <f t="shared" si="2"/>
        <v>-158.86918038556433</v>
      </c>
      <c r="M17" s="17">
        <f t="shared" si="2"/>
        <v>-158.73633863556435</v>
      </c>
      <c r="N17" s="17">
        <f t="shared" si="2"/>
        <v>-158.73633863556435</v>
      </c>
      <c r="O17" s="17">
        <f t="shared" si="2"/>
        <v>-158.73633863556435</v>
      </c>
      <c r="P17" s="17">
        <f t="shared" si="2"/>
        <v>-158.73633863556435</v>
      </c>
      <c r="Q17" s="17">
        <f t="shared" si="2"/>
        <v>-159.72446288556435</v>
      </c>
      <c r="R17"/>
      <c r="S17" s="17">
        <f>SUM(C17:Q17)</f>
        <v>-2419.0599330292571</v>
      </c>
      <c r="T17" s="2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62" s="19" customFormat="1" ht="3" hidden="1" customHeight="1" outlineLevel="1" x14ac:dyDescent="0.25">
      <c r="A18"/>
      <c r="B18" s="2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/>
      <c r="S18" s="24"/>
      <c r="T18" s="2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62" ht="18" hidden="1" customHeight="1" outlineLevel="1" x14ac:dyDescent="0.25">
      <c r="B19" s="67" t="s">
        <v>9</v>
      </c>
      <c r="C19" s="68">
        <f>C21+C26+C31+C36+C41+C46+C51</f>
        <v>136.73698651669375</v>
      </c>
      <c r="D19" s="68">
        <f t="shared" ref="D19:S19" si="3">D21+D26+D31+D36+D41+D46+D51</f>
        <v>138.59027219005898</v>
      </c>
      <c r="E19" s="68">
        <f t="shared" si="3"/>
        <v>134.56304860984164</v>
      </c>
      <c r="F19" s="68">
        <f t="shared" si="3"/>
        <v>130.52361470962435</v>
      </c>
      <c r="G19" s="68">
        <f t="shared" si="3"/>
        <v>126.49639112940702</v>
      </c>
      <c r="H19" s="68">
        <f t="shared" si="3"/>
        <v>126.49639112940702</v>
      </c>
      <c r="I19" s="68">
        <f t="shared" si="3"/>
        <v>126.49639112940702</v>
      </c>
      <c r="J19" s="68">
        <f t="shared" si="3"/>
        <v>126.49639112940702</v>
      </c>
      <c r="K19" s="68">
        <f t="shared" si="3"/>
        <v>126.49639112940702</v>
      </c>
      <c r="L19" s="68">
        <f t="shared" si="3"/>
        <v>126.49639112940702</v>
      </c>
      <c r="M19" s="68">
        <f t="shared" si="3"/>
        <v>126.49639112940702</v>
      </c>
      <c r="N19" s="68">
        <f t="shared" si="3"/>
        <v>126.49639112940702</v>
      </c>
      <c r="O19" s="68">
        <f t="shared" si="3"/>
        <v>126.49639112940702</v>
      </c>
      <c r="P19" s="68">
        <f t="shared" si="3"/>
        <v>126.49639112940702</v>
      </c>
      <c r="Q19" s="68">
        <f t="shared" si="3"/>
        <v>126.49639112940702</v>
      </c>
      <c r="S19" s="68">
        <f t="shared" si="3"/>
        <v>1931.8742244496959</v>
      </c>
    </row>
    <row r="20" spans="1:62" s="75" customFormat="1" ht="3" hidden="1" customHeight="1" outlineLevel="2" x14ac:dyDescent="0.25">
      <c r="A20" s="72"/>
      <c r="B20" s="7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/>
      <c r="S20" s="26"/>
      <c r="T20" s="74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</row>
    <row r="21" spans="1:62" ht="18" hidden="1" customHeight="1" outlineLevel="2" x14ac:dyDescent="0.25">
      <c r="B21" s="77" t="s">
        <v>14</v>
      </c>
      <c r="C21" s="26">
        <f>SUM(C22:C25)</f>
        <v>54.221600916</v>
      </c>
      <c r="D21" s="26">
        <f t="shared" ref="D21:Q21" si="4">SUM(D22:D25)</f>
        <v>51.586959018000002</v>
      </c>
      <c r="E21" s="26">
        <f t="shared" si="4"/>
        <v>48.952317120000004</v>
      </c>
      <c r="F21" s="26">
        <f t="shared" si="4"/>
        <v>46.317675222000005</v>
      </c>
      <c r="G21" s="26">
        <f t="shared" si="4"/>
        <v>43.683033324000007</v>
      </c>
      <c r="H21" s="26">
        <f t="shared" si="4"/>
        <v>43.683033324000007</v>
      </c>
      <c r="I21" s="26">
        <f t="shared" si="4"/>
        <v>43.683033324000007</v>
      </c>
      <c r="J21" s="26">
        <f t="shared" si="4"/>
        <v>43.683033324000007</v>
      </c>
      <c r="K21" s="26">
        <f t="shared" si="4"/>
        <v>43.683033324000007</v>
      </c>
      <c r="L21" s="26">
        <f t="shared" si="4"/>
        <v>43.683033324000007</v>
      </c>
      <c r="M21" s="26">
        <f t="shared" si="4"/>
        <v>43.683033324000007</v>
      </c>
      <c r="N21" s="26">
        <f t="shared" si="4"/>
        <v>43.683033324000007</v>
      </c>
      <c r="O21" s="26">
        <f t="shared" si="4"/>
        <v>43.683033324000007</v>
      </c>
      <c r="P21" s="26">
        <f t="shared" si="4"/>
        <v>43.683033324000007</v>
      </c>
      <c r="Q21" s="26">
        <f t="shared" si="4"/>
        <v>43.683033324000007</v>
      </c>
      <c r="S21" s="26">
        <f>SUM(C21:Q21)</f>
        <v>681.59191884000006</v>
      </c>
      <c r="T21" s="28"/>
    </row>
    <row r="22" spans="1:62" ht="18" hidden="1" customHeight="1" outlineLevel="3" x14ac:dyDescent="0.25">
      <c r="B22" s="27" t="s">
        <v>10</v>
      </c>
      <c r="C22" s="28">
        <v>27.055982785999998</v>
      </c>
      <c r="D22" s="28">
        <v>23.801781947999999</v>
      </c>
      <c r="E22" s="28">
        <v>20.547581109999999</v>
      </c>
      <c r="F22" s="28">
        <v>17.293380272</v>
      </c>
      <c r="G22" s="28">
        <v>14.039179434000001</v>
      </c>
      <c r="H22" s="28">
        <v>14.039179434000001</v>
      </c>
      <c r="I22" s="28">
        <v>14.039179434000001</v>
      </c>
      <c r="J22" s="28">
        <v>14.039179434000001</v>
      </c>
      <c r="K22" s="28">
        <v>14.039179434000001</v>
      </c>
      <c r="L22" s="28">
        <v>14.039179434000001</v>
      </c>
      <c r="M22" s="28">
        <v>14.039179434000001</v>
      </c>
      <c r="N22" s="28">
        <v>14.039179434000001</v>
      </c>
      <c r="O22" s="28">
        <v>14.039179434000001</v>
      </c>
      <c r="P22" s="28">
        <v>14.039179434000001</v>
      </c>
      <c r="Q22" s="28">
        <v>14.039179434000001</v>
      </c>
      <c r="S22" s="28">
        <v>243.12969990000002</v>
      </c>
      <c r="T22" s="28"/>
      <c r="BD22"/>
      <c r="BE22"/>
      <c r="BF22"/>
      <c r="BG22"/>
      <c r="BH22"/>
      <c r="BI22"/>
      <c r="BJ22"/>
    </row>
    <row r="23" spans="1:62" ht="18" hidden="1" customHeight="1" outlineLevel="3" x14ac:dyDescent="0.25">
      <c r="B23" s="27" t="s">
        <v>11</v>
      </c>
      <c r="C23" s="28">
        <v>0.33794123999999998</v>
      </c>
      <c r="D23" s="28">
        <v>0.95750018000000003</v>
      </c>
      <c r="E23" s="28">
        <v>1.5770591199999999</v>
      </c>
      <c r="F23" s="28">
        <v>2.19661806</v>
      </c>
      <c r="G23" s="28">
        <v>2.8161770000000002</v>
      </c>
      <c r="H23" s="28">
        <v>2.8161770000000002</v>
      </c>
      <c r="I23" s="28">
        <v>2.8161770000000002</v>
      </c>
      <c r="J23" s="28">
        <v>2.8161770000000002</v>
      </c>
      <c r="K23" s="28">
        <v>2.8161770000000002</v>
      </c>
      <c r="L23" s="28">
        <v>2.8161770000000002</v>
      </c>
      <c r="M23" s="28">
        <v>2.8161770000000002</v>
      </c>
      <c r="N23" s="28">
        <v>2.8161770000000002</v>
      </c>
      <c r="O23" s="28">
        <v>2.8161770000000002</v>
      </c>
      <c r="P23" s="28">
        <v>2.8161770000000002</v>
      </c>
      <c r="Q23" s="28">
        <v>2.8161770000000002</v>
      </c>
      <c r="S23" s="28">
        <v>36.047065600000003</v>
      </c>
      <c r="T23" s="28"/>
      <c r="BD23"/>
      <c r="BE23"/>
      <c r="BF23"/>
      <c r="BG23"/>
      <c r="BH23"/>
      <c r="BI23"/>
      <c r="BJ23"/>
    </row>
    <row r="24" spans="1:62" ht="18" hidden="1" customHeight="1" outlineLevel="3" x14ac:dyDescent="0.25">
      <c r="B24" s="27" t="s">
        <v>12</v>
      </c>
      <c r="C24" s="28">
        <v>8.894927860000001</v>
      </c>
      <c r="D24" s="28">
        <v>8.894927860000001</v>
      </c>
      <c r="E24" s="28">
        <v>8.894927860000001</v>
      </c>
      <c r="F24" s="28">
        <v>8.894927860000001</v>
      </c>
      <c r="G24" s="28">
        <v>8.894927860000001</v>
      </c>
      <c r="H24" s="28">
        <v>8.894927860000001</v>
      </c>
      <c r="I24" s="28">
        <v>8.894927860000001</v>
      </c>
      <c r="J24" s="28">
        <v>8.894927860000001</v>
      </c>
      <c r="K24" s="28">
        <v>8.894927860000001</v>
      </c>
      <c r="L24" s="28">
        <v>8.894927860000001</v>
      </c>
      <c r="M24" s="28">
        <v>8.894927860000001</v>
      </c>
      <c r="N24" s="28">
        <v>8.894927860000001</v>
      </c>
      <c r="O24" s="28">
        <v>8.894927860000001</v>
      </c>
      <c r="P24" s="28">
        <v>8.894927860000001</v>
      </c>
      <c r="Q24" s="28">
        <v>8.894927860000001</v>
      </c>
      <c r="S24" s="28">
        <f>133423917.9/10^6</f>
        <v>133.42391789999999</v>
      </c>
      <c r="T24" s="28"/>
      <c r="BD24"/>
      <c r="BE24"/>
      <c r="BF24"/>
      <c r="BG24"/>
      <c r="BH24"/>
      <c r="BI24"/>
      <c r="BJ24"/>
    </row>
    <row r="25" spans="1:62" ht="18" hidden="1" customHeight="1" outlineLevel="3" x14ac:dyDescent="0.25">
      <c r="B25" s="27" t="s">
        <v>13</v>
      </c>
      <c r="C25" s="28">
        <v>17.93274903</v>
      </c>
      <c r="D25" s="28">
        <v>17.93274903</v>
      </c>
      <c r="E25" s="28">
        <v>17.93274903</v>
      </c>
      <c r="F25" s="28">
        <v>17.93274903</v>
      </c>
      <c r="G25" s="28">
        <v>17.93274903</v>
      </c>
      <c r="H25" s="28">
        <v>17.93274903</v>
      </c>
      <c r="I25" s="28">
        <v>17.93274903</v>
      </c>
      <c r="J25" s="28">
        <v>17.93274903</v>
      </c>
      <c r="K25" s="28">
        <v>17.93274903</v>
      </c>
      <c r="L25" s="28">
        <v>17.93274903</v>
      </c>
      <c r="M25" s="28">
        <v>17.93274903</v>
      </c>
      <c r="N25" s="28">
        <v>17.93274903</v>
      </c>
      <c r="O25" s="28">
        <v>17.93274903</v>
      </c>
      <c r="P25" s="28">
        <v>17.93274903</v>
      </c>
      <c r="Q25" s="28">
        <v>17.93274903</v>
      </c>
      <c r="S25" s="28">
        <f>268991235.45/10^6</f>
        <v>268.99123544999998</v>
      </c>
      <c r="T25" s="28"/>
      <c r="BD25"/>
      <c r="BE25"/>
      <c r="BF25"/>
      <c r="BG25"/>
      <c r="BH25"/>
      <c r="BI25"/>
      <c r="BJ25"/>
    </row>
    <row r="26" spans="1:62" ht="18" hidden="1" customHeight="1" outlineLevel="2" x14ac:dyDescent="0.25">
      <c r="B26" s="77" t="s">
        <v>15</v>
      </c>
      <c r="C26" s="26">
        <f>SUM(C27:C30)</f>
        <v>3.5058172913400005</v>
      </c>
      <c r="D26" s="26">
        <f t="shared" ref="D26:Q26" si="5">SUM(D27:D30)</f>
        <v>3.3004898262700006</v>
      </c>
      <c r="E26" s="26">
        <f t="shared" si="5"/>
        <v>3.0951623612000008</v>
      </c>
      <c r="F26" s="26">
        <f t="shared" si="5"/>
        <v>2.88983489613</v>
      </c>
      <c r="G26" s="26">
        <f t="shared" si="5"/>
        <v>2.6845074310600001</v>
      </c>
      <c r="H26" s="26">
        <f t="shared" si="5"/>
        <v>2.6845074310600001</v>
      </c>
      <c r="I26" s="26">
        <f t="shared" si="5"/>
        <v>2.6845074310600001</v>
      </c>
      <c r="J26" s="26">
        <f t="shared" si="5"/>
        <v>2.6845074310600001</v>
      </c>
      <c r="K26" s="26">
        <f t="shared" si="5"/>
        <v>2.6845074310600001</v>
      </c>
      <c r="L26" s="26">
        <f t="shared" si="5"/>
        <v>2.6845074310600001</v>
      </c>
      <c r="M26" s="26">
        <f t="shared" si="5"/>
        <v>2.6845074310600001</v>
      </c>
      <c r="N26" s="26">
        <f t="shared" si="5"/>
        <v>2.6845074310600001</v>
      </c>
      <c r="O26" s="26">
        <f t="shared" si="5"/>
        <v>2.6845074310600001</v>
      </c>
      <c r="P26" s="26">
        <f t="shared" si="5"/>
        <v>2.6845074310600001</v>
      </c>
      <c r="Q26" s="26">
        <f t="shared" si="5"/>
        <v>2.6845074310600001</v>
      </c>
      <c r="S26" s="26">
        <f t="shared" ref="S26:S55" si="6">SUM(C26:Q26)</f>
        <v>42.320886116599986</v>
      </c>
      <c r="T26" s="28"/>
      <c r="BD26"/>
      <c r="BE26"/>
      <c r="BF26"/>
      <c r="BG26"/>
      <c r="BH26"/>
      <c r="BI26"/>
      <c r="BJ26"/>
    </row>
    <row r="27" spans="1:62" ht="18" hidden="1" customHeight="1" outlineLevel="3" x14ac:dyDescent="0.25">
      <c r="B27" s="78" t="s">
        <v>10</v>
      </c>
      <c r="C27" s="28">
        <v>1.7586388810900004</v>
      </c>
      <c r="D27" s="28">
        <v>1.5471158266200002</v>
      </c>
      <c r="E27" s="28">
        <v>1.3355927721500003</v>
      </c>
      <c r="F27" s="28">
        <v>1.1240697176800001</v>
      </c>
      <c r="G27" s="28">
        <v>0.91254666321</v>
      </c>
      <c r="H27" s="28">
        <v>0.91254666321</v>
      </c>
      <c r="I27" s="28">
        <v>0.91254666321</v>
      </c>
      <c r="J27" s="28">
        <v>0.91254666321</v>
      </c>
      <c r="K27" s="28">
        <v>0.91254666321</v>
      </c>
      <c r="L27" s="28">
        <v>0.91254666321</v>
      </c>
      <c r="M27" s="28">
        <v>0.91254666321</v>
      </c>
      <c r="N27" s="28">
        <v>0.91254666321</v>
      </c>
      <c r="O27" s="28">
        <v>0.91254666321</v>
      </c>
      <c r="P27" s="28">
        <v>0.91254666321</v>
      </c>
      <c r="Q27" s="28">
        <v>0.91254666321</v>
      </c>
      <c r="S27" s="28">
        <f t="shared" si="6"/>
        <v>15.803430492849998</v>
      </c>
      <c r="T27" s="28"/>
      <c r="BD27"/>
      <c r="BE27"/>
      <c r="BF27"/>
      <c r="BG27"/>
      <c r="BH27"/>
      <c r="BI27"/>
      <c r="BJ27"/>
    </row>
    <row r="28" spans="1:62" ht="18" hidden="1" customHeight="1" outlineLevel="3" x14ac:dyDescent="0.25">
      <c r="B28" s="78" t="s">
        <v>11</v>
      </c>
      <c r="C28" s="28">
        <v>3.3794124000000002E-3</v>
      </c>
      <c r="D28" s="28">
        <v>9.5750017999999999E-3</v>
      </c>
      <c r="E28" s="28">
        <v>1.57705912E-2</v>
      </c>
      <c r="F28" s="28">
        <v>2.1966180599999999E-2</v>
      </c>
      <c r="G28" s="28">
        <v>2.8161769999999999E-2</v>
      </c>
      <c r="H28" s="28">
        <v>2.8161769999999999E-2</v>
      </c>
      <c r="I28" s="28">
        <v>2.8161769999999999E-2</v>
      </c>
      <c r="J28" s="28">
        <v>2.8161769999999999E-2</v>
      </c>
      <c r="K28" s="28">
        <v>2.8161769999999999E-2</v>
      </c>
      <c r="L28" s="28">
        <v>2.8161769999999999E-2</v>
      </c>
      <c r="M28" s="28">
        <v>2.8161769999999999E-2</v>
      </c>
      <c r="N28" s="28">
        <v>2.8161769999999999E-2</v>
      </c>
      <c r="O28" s="28">
        <v>2.8161769999999999E-2</v>
      </c>
      <c r="P28" s="28">
        <v>2.8161769999999999E-2</v>
      </c>
      <c r="Q28" s="28">
        <v>2.8161769999999999E-2</v>
      </c>
      <c r="S28" s="28">
        <f t="shared" si="6"/>
        <v>0.36047065599999994</v>
      </c>
      <c r="T28" s="28"/>
      <c r="BD28"/>
      <c r="BE28"/>
      <c r="BF28"/>
      <c r="BG28"/>
      <c r="BH28"/>
      <c r="BI28"/>
      <c r="BJ28"/>
    </row>
    <row r="29" spans="1:62" ht="18" hidden="1" customHeight="1" outlineLevel="3" x14ac:dyDescent="0.25">
      <c r="B29" s="78" t="s">
        <v>12</v>
      </c>
      <c r="C29" s="28">
        <v>0.57817031090000015</v>
      </c>
      <c r="D29" s="28">
        <v>0.57817031090000015</v>
      </c>
      <c r="E29" s="28">
        <v>0.57817031090000015</v>
      </c>
      <c r="F29" s="28">
        <v>0.57817031090000015</v>
      </c>
      <c r="G29" s="28">
        <v>0.57817031090000015</v>
      </c>
      <c r="H29" s="28">
        <v>0.57817031090000015</v>
      </c>
      <c r="I29" s="28">
        <v>0.57817031090000015</v>
      </c>
      <c r="J29" s="28">
        <v>0.57817031090000015</v>
      </c>
      <c r="K29" s="28">
        <v>0.57817031090000015</v>
      </c>
      <c r="L29" s="28">
        <v>0.57817031090000015</v>
      </c>
      <c r="M29" s="28">
        <v>0.57817031090000015</v>
      </c>
      <c r="N29" s="28">
        <v>0.57817031090000015</v>
      </c>
      <c r="O29" s="28">
        <v>0.57817031090000015</v>
      </c>
      <c r="P29" s="28">
        <v>0.57817031090000015</v>
      </c>
      <c r="Q29" s="28">
        <v>0.57817031090000015</v>
      </c>
      <c r="S29" s="28">
        <f t="shared" si="6"/>
        <v>8.6725546635000033</v>
      </c>
      <c r="T29" s="28"/>
      <c r="BD29"/>
      <c r="BE29"/>
      <c r="BF29"/>
      <c r="BG29"/>
      <c r="BH29"/>
      <c r="BI29"/>
      <c r="BJ29"/>
    </row>
    <row r="30" spans="1:62" ht="18" hidden="1" customHeight="1" outlineLevel="3" x14ac:dyDescent="0.25">
      <c r="B30" s="78" t="s">
        <v>13</v>
      </c>
      <c r="C30" s="28">
        <v>1.1656286869500001</v>
      </c>
      <c r="D30" s="28">
        <v>1.1656286869500001</v>
      </c>
      <c r="E30" s="28">
        <v>1.1656286869500001</v>
      </c>
      <c r="F30" s="28">
        <v>1.1656286869500001</v>
      </c>
      <c r="G30" s="28">
        <v>1.1656286869500001</v>
      </c>
      <c r="H30" s="28">
        <v>1.1656286869500001</v>
      </c>
      <c r="I30" s="28">
        <v>1.1656286869500001</v>
      </c>
      <c r="J30" s="28">
        <v>1.1656286869500001</v>
      </c>
      <c r="K30" s="28">
        <v>1.1656286869500001</v>
      </c>
      <c r="L30" s="28">
        <v>1.1656286869500001</v>
      </c>
      <c r="M30" s="28">
        <v>1.1656286869500001</v>
      </c>
      <c r="N30" s="28">
        <v>1.1656286869500001</v>
      </c>
      <c r="O30" s="28">
        <v>1.1656286869500001</v>
      </c>
      <c r="P30" s="28">
        <v>1.1656286869500001</v>
      </c>
      <c r="Q30" s="28">
        <v>1.1656286869500001</v>
      </c>
      <c r="S30" s="28">
        <f t="shared" si="6"/>
        <v>17.484430304250004</v>
      </c>
      <c r="T30" s="28"/>
      <c r="BD30"/>
      <c r="BE30"/>
      <c r="BF30"/>
      <c r="BG30"/>
      <c r="BH30"/>
      <c r="BI30"/>
      <c r="BJ30"/>
    </row>
    <row r="31" spans="1:62" ht="18" hidden="1" customHeight="1" outlineLevel="2" x14ac:dyDescent="0.25">
      <c r="B31" s="77" t="s">
        <v>16</v>
      </c>
      <c r="C31" s="26">
        <f>SUM(C32:C35)</f>
        <v>1.0776731935200003</v>
      </c>
      <c r="D31" s="26">
        <f t="shared" ref="D31:Q31" si="7">SUM(D32:D35)</f>
        <v>1.0125891767600002</v>
      </c>
      <c r="E31" s="26">
        <f t="shared" si="7"/>
        <v>0.94750516000000007</v>
      </c>
      <c r="F31" s="26">
        <f t="shared" si="7"/>
        <v>0.88242114324000009</v>
      </c>
      <c r="G31" s="26">
        <f t="shared" si="7"/>
        <v>0.81733712648000001</v>
      </c>
      <c r="H31" s="26">
        <f t="shared" si="7"/>
        <v>0.81733712648000001</v>
      </c>
      <c r="I31" s="26">
        <f t="shared" si="7"/>
        <v>0.81733712648000001</v>
      </c>
      <c r="J31" s="26">
        <f t="shared" si="7"/>
        <v>0.81733712648000001</v>
      </c>
      <c r="K31" s="26">
        <f t="shared" si="7"/>
        <v>0.81733712648000001</v>
      </c>
      <c r="L31" s="26">
        <f t="shared" si="7"/>
        <v>0.81733712648000001</v>
      </c>
      <c r="M31" s="26">
        <f t="shared" si="7"/>
        <v>0.81733712648000001</v>
      </c>
      <c r="N31" s="26">
        <f t="shared" si="7"/>
        <v>0.81733712648000001</v>
      </c>
      <c r="O31" s="26">
        <f t="shared" si="7"/>
        <v>0.81733712648000001</v>
      </c>
      <c r="P31" s="26">
        <f t="shared" si="7"/>
        <v>0.81733712648000001</v>
      </c>
      <c r="Q31" s="26">
        <f t="shared" si="7"/>
        <v>0.81733712648000001</v>
      </c>
      <c r="S31" s="26">
        <f t="shared" si="6"/>
        <v>12.9108970648</v>
      </c>
      <c r="T31" s="28"/>
      <c r="BD31"/>
      <c r="BE31"/>
      <c r="BF31"/>
      <c r="BG31"/>
      <c r="BH31"/>
      <c r="BI31"/>
      <c r="BJ31"/>
    </row>
    <row r="32" spans="1:62" ht="18" hidden="1" customHeight="1" outlineLevel="3" x14ac:dyDescent="0.25">
      <c r="B32" s="78" t="s">
        <v>10</v>
      </c>
      <c r="C32" s="29">
        <v>0.5411196557200002</v>
      </c>
      <c r="D32" s="29">
        <v>0.47603563896000006</v>
      </c>
      <c r="E32" s="29">
        <v>0.41095162220000009</v>
      </c>
      <c r="F32" s="29">
        <v>0.34586760544</v>
      </c>
      <c r="G32" s="29">
        <v>0.28078358867999997</v>
      </c>
      <c r="H32" s="29">
        <v>0.28078358867999997</v>
      </c>
      <c r="I32" s="29">
        <v>0.28078358867999997</v>
      </c>
      <c r="J32" s="29">
        <v>0.28078358867999997</v>
      </c>
      <c r="K32" s="29">
        <v>0.28078358867999997</v>
      </c>
      <c r="L32" s="29">
        <v>0.28078358867999997</v>
      </c>
      <c r="M32" s="29">
        <v>0.28078358867999997</v>
      </c>
      <c r="N32" s="29">
        <v>0.28078358867999997</v>
      </c>
      <c r="O32" s="29">
        <v>0.28078358867999997</v>
      </c>
      <c r="P32" s="29">
        <v>0.28078358867999997</v>
      </c>
      <c r="Q32" s="29">
        <v>0.28078358867999997</v>
      </c>
      <c r="S32" s="28">
        <f t="shared" si="6"/>
        <v>4.8625939978000003</v>
      </c>
      <c r="T32" s="28"/>
      <c r="BD32"/>
      <c r="BE32"/>
      <c r="BF32"/>
      <c r="BG32"/>
      <c r="BH32"/>
      <c r="BI32"/>
      <c r="BJ32"/>
    </row>
    <row r="33" spans="1:62" ht="18" hidden="1" customHeight="1" outlineLevel="3" x14ac:dyDescent="0.25">
      <c r="B33" s="78" t="s">
        <v>11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S33" s="28">
        <f t="shared" si="6"/>
        <v>0</v>
      </c>
      <c r="T33" s="28"/>
      <c r="BD33"/>
      <c r="BE33"/>
      <c r="BF33"/>
      <c r="BG33"/>
      <c r="BH33"/>
      <c r="BI33"/>
      <c r="BJ33"/>
    </row>
    <row r="34" spans="1:62" ht="18" hidden="1" customHeight="1" outlineLevel="3" x14ac:dyDescent="0.25">
      <c r="B34" s="78" t="s">
        <v>12</v>
      </c>
      <c r="C34" s="29">
        <v>0.17789855720000003</v>
      </c>
      <c r="D34" s="29">
        <v>0.17789855720000003</v>
      </c>
      <c r="E34" s="29">
        <v>0.17789855720000003</v>
      </c>
      <c r="F34" s="29">
        <v>0.17789855720000003</v>
      </c>
      <c r="G34" s="29">
        <v>0.17789855720000003</v>
      </c>
      <c r="H34" s="29">
        <v>0.17789855720000003</v>
      </c>
      <c r="I34" s="29">
        <v>0.17789855720000003</v>
      </c>
      <c r="J34" s="29">
        <v>0.17789855720000003</v>
      </c>
      <c r="K34" s="29">
        <v>0.17789855720000003</v>
      </c>
      <c r="L34" s="29">
        <v>0.17789855720000003</v>
      </c>
      <c r="M34" s="29">
        <v>0.17789855720000003</v>
      </c>
      <c r="N34" s="29">
        <v>0.17789855720000003</v>
      </c>
      <c r="O34" s="29">
        <v>0.17789855720000003</v>
      </c>
      <c r="P34" s="29">
        <v>0.17789855720000003</v>
      </c>
      <c r="Q34" s="29">
        <v>0.17789855720000003</v>
      </c>
      <c r="S34" s="28">
        <f t="shared" si="6"/>
        <v>2.6684783579999998</v>
      </c>
      <c r="T34" s="28"/>
      <c r="BD34"/>
      <c r="BE34"/>
      <c r="BF34"/>
      <c r="BG34"/>
      <c r="BH34"/>
      <c r="BI34"/>
      <c r="BJ34"/>
    </row>
    <row r="35" spans="1:62" ht="18" hidden="1" customHeight="1" outlineLevel="3" x14ac:dyDescent="0.25">
      <c r="B35" s="78" t="s">
        <v>13</v>
      </c>
      <c r="C35" s="29">
        <v>0.35865498060000001</v>
      </c>
      <c r="D35" s="29">
        <v>0.35865498060000001</v>
      </c>
      <c r="E35" s="29">
        <v>0.35865498060000001</v>
      </c>
      <c r="F35" s="29">
        <v>0.35865498060000001</v>
      </c>
      <c r="G35" s="29">
        <v>0.35865498060000001</v>
      </c>
      <c r="H35" s="29">
        <v>0.35865498060000001</v>
      </c>
      <c r="I35" s="29">
        <v>0.35865498060000001</v>
      </c>
      <c r="J35" s="29">
        <v>0.35865498060000001</v>
      </c>
      <c r="K35" s="29">
        <v>0.35865498060000001</v>
      </c>
      <c r="L35" s="29">
        <v>0.35865498060000001</v>
      </c>
      <c r="M35" s="29">
        <v>0.35865498060000001</v>
      </c>
      <c r="N35" s="29">
        <v>0.35865498060000001</v>
      </c>
      <c r="O35" s="29">
        <v>0.35865498060000001</v>
      </c>
      <c r="P35" s="29">
        <v>0.35865498060000001</v>
      </c>
      <c r="Q35" s="29">
        <v>0.35865498060000001</v>
      </c>
      <c r="S35" s="28">
        <f t="shared" si="6"/>
        <v>5.3798247089999993</v>
      </c>
      <c r="T35" s="28"/>
      <c r="BD35"/>
      <c r="BE35"/>
      <c r="BF35"/>
      <c r="BG35"/>
      <c r="BH35"/>
      <c r="BI35"/>
      <c r="BJ35"/>
    </row>
    <row r="36" spans="1:62" ht="18" hidden="1" customHeight="1" outlineLevel="2" x14ac:dyDescent="0.25">
      <c r="B36" s="77" t="s">
        <v>17</v>
      </c>
      <c r="C36" s="26">
        <f>SUM(C37:C40)</f>
        <v>7.3130574719999997</v>
      </c>
      <c r="D36" s="26">
        <f t="shared" ref="D36:Q36" si="8">SUM(D37:D40)</f>
        <v>7.3605920639999995</v>
      </c>
      <c r="E36" s="26">
        <f t="shared" si="8"/>
        <v>7.4081266559999994</v>
      </c>
      <c r="F36" s="26">
        <f t="shared" si="8"/>
        <v>7.4556612480000002</v>
      </c>
      <c r="G36" s="26">
        <f t="shared" si="8"/>
        <v>7.5031958399999992</v>
      </c>
      <c r="H36" s="26">
        <f t="shared" si="8"/>
        <v>7.5031958399999992</v>
      </c>
      <c r="I36" s="26">
        <f t="shared" si="8"/>
        <v>7.5031958399999992</v>
      </c>
      <c r="J36" s="26">
        <f t="shared" si="8"/>
        <v>7.5031958399999992</v>
      </c>
      <c r="K36" s="26">
        <f t="shared" si="8"/>
        <v>7.5031958399999992</v>
      </c>
      <c r="L36" s="26">
        <f t="shared" si="8"/>
        <v>7.5031958399999992</v>
      </c>
      <c r="M36" s="26">
        <f t="shared" si="8"/>
        <v>7.5031958399999992</v>
      </c>
      <c r="N36" s="26">
        <f t="shared" si="8"/>
        <v>7.5031958399999992</v>
      </c>
      <c r="O36" s="26">
        <f t="shared" si="8"/>
        <v>7.5031958399999992</v>
      </c>
      <c r="P36" s="26">
        <f t="shared" si="8"/>
        <v>7.5031958399999992</v>
      </c>
      <c r="Q36" s="26">
        <f t="shared" si="8"/>
        <v>7.5031958399999992</v>
      </c>
      <c r="S36" s="26">
        <f t="shared" si="6"/>
        <v>112.07259168</v>
      </c>
      <c r="T36" s="28"/>
      <c r="BD36"/>
      <c r="BE36"/>
      <c r="BF36"/>
      <c r="BG36"/>
      <c r="BH36"/>
      <c r="BI36"/>
      <c r="BJ36"/>
    </row>
    <row r="37" spans="1:62" ht="18" hidden="1" customHeight="1" outlineLevel="3" x14ac:dyDescent="0.25">
      <c r="B37" s="78" t="s">
        <v>10</v>
      </c>
      <c r="C37" s="29">
        <v>2.8652778240000001</v>
      </c>
      <c r="D37" s="29">
        <v>2.5206520320000001</v>
      </c>
      <c r="E37" s="29">
        <v>2.1760262400000001</v>
      </c>
      <c r="F37" s="29">
        <v>1.8314004480000001</v>
      </c>
      <c r="G37" s="29">
        <v>1.4867746559999999</v>
      </c>
      <c r="H37" s="29">
        <v>1.4867746559999999</v>
      </c>
      <c r="I37" s="29">
        <v>1.4867746559999999</v>
      </c>
      <c r="J37" s="29">
        <v>1.4867746559999999</v>
      </c>
      <c r="K37" s="29">
        <v>1.4867746559999999</v>
      </c>
      <c r="L37" s="29">
        <v>1.4867746559999999</v>
      </c>
      <c r="M37" s="29">
        <v>1.4867746559999999</v>
      </c>
      <c r="N37" s="29">
        <v>1.4867746559999999</v>
      </c>
      <c r="O37" s="29">
        <v>1.4867746559999999</v>
      </c>
      <c r="P37" s="29">
        <v>1.4867746559999999</v>
      </c>
      <c r="Q37" s="29">
        <v>1.4867746559999999</v>
      </c>
      <c r="S37" s="28">
        <f t="shared" si="6"/>
        <v>25.747877760000009</v>
      </c>
      <c r="T37" s="28"/>
      <c r="BD37"/>
      <c r="BE37"/>
      <c r="BF37"/>
      <c r="BG37"/>
      <c r="BH37"/>
      <c r="BI37"/>
      <c r="BJ37"/>
    </row>
    <row r="38" spans="1:62" ht="18" hidden="1" customHeight="1" outlineLevel="3" x14ac:dyDescent="0.25">
      <c r="B38" s="78" t="s">
        <v>11</v>
      </c>
      <c r="C38" s="29">
        <v>0.213905664</v>
      </c>
      <c r="D38" s="29">
        <v>0.60606604799999997</v>
      </c>
      <c r="E38" s="29">
        <v>0.99822643200000005</v>
      </c>
      <c r="F38" s="29">
        <v>1.3903868160000001</v>
      </c>
      <c r="G38" s="29">
        <v>1.7825472</v>
      </c>
      <c r="H38" s="29">
        <v>1.7825472</v>
      </c>
      <c r="I38" s="29">
        <v>1.7825472</v>
      </c>
      <c r="J38" s="29">
        <v>1.7825472</v>
      </c>
      <c r="K38" s="29">
        <v>1.7825472</v>
      </c>
      <c r="L38" s="29">
        <v>1.7825472</v>
      </c>
      <c r="M38" s="29">
        <v>1.7825472</v>
      </c>
      <c r="N38" s="29">
        <v>1.7825472</v>
      </c>
      <c r="O38" s="29">
        <v>1.7825472</v>
      </c>
      <c r="P38" s="29">
        <v>1.7825472</v>
      </c>
      <c r="Q38" s="29">
        <v>1.7825472</v>
      </c>
      <c r="S38" s="28">
        <f t="shared" si="6"/>
        <v>22.816604160000001</v>
      </c>
      <c r="T38" s="28"/>
      <c r="BD38"/>
      <c r="BE38"/>
      <c r="BF38"/>
      <c r="BG38"/>
      <c r="BH38"/>
      <c r="BI38"/>
      <c r="BJ38"/>
    </row>
    <row r="39" spans="1:62" ht="18" hidden="1" customHeight="1" outlineLevel="3" x14ac:dyDescent="0.25">
      <c r="B39" s="78" t="s">
        <v>12</v>
      </c>
      <c r="C39" s="29">
        <v>1.34052288</v>
      </c>
      <c r="D39" s="29">
        <v>1.34052288</v>
      </c>
      <c r="E39" s="29">
        <v>1.34052288</v>
      </c>
      <c r="F39" s="29">
        <v>1.34052288</v>
      </c>
      <c r="G39" s="29">
        <v>1.34052288</v>
      </c>
      <c r="H39" s="29">
        <v>1.34052288</v>
      </c>
      <c r="I39" s="29">
        <v>1.34052288</v>
      </c>
      <c r="J39" s="29">
        <v>1.34052288</v>
      </c>
      <c r="K39" s="29">
        <v>1.34052288</v>
      </c>
      <c r="L39" s="29">
        <v>1.34052288</v>
      </c>
      <c r="M39" s="29">
        <v>1.34052288</v>
      </c>
      <c r="N39" s="29">
        <v>1.34052288</v>
      </c>
      <c r="O39" s="29">
        <v>1.34052288</v>
      </c>
      <c r="P39" s="29">
        <v>1.34052288</v>
      </c>
      <c r="Q39" s="29">
        <v>1.34052288</v>
      </c>
      <c r="S39" s="28">
        <f t="shared" si="6"/>
        <v>20.107843200000005</v>
      </c>
      <c r="T39" s="28"/>
      <c r="BD39"/>
      <c r="BE39"/>
      <c r="BF39"/>
      <c r="BG39"/>
      <c r="BH39"/>
      <c r="BI39"/>
      <c r="BJ39"/>
    </row>
    <row r="40" spans="1:62" ht="18" hidden="1" customHeight="1" outlineLevel="3" x14ac:dyDescent="0.25">
      <c r="B40" s="78" t="s">
        <v>13</v>
      </c>
      <c r="C40" s="29">
        <v>2.8933511039999997</v>
      </c>
      <c r="D40" s="29">
        <v>2.8933511039999997</v>
      </c>
      <c r="E40" s="29">
        <v>2.8933511039999997</v>
      </c>
      <c r="F40" s="29">
        <v>2.8933511039999997</v>
      </c>
      <c r="G40" s="29">
        <v>2.8933511039999997</v>
      </c>
      <c r="H40" s="29">
        <v>2.8933511039999997</v>
      </c>
      <c r="I40" s="29">
        <v>2.8933511039999997</v>
      </c>
      <c r="J40" s="29">
        <v>2.8933511039999997</v>
      </c>
      <c r="K40" s="29">
        <v>2.8933511039999997</v>
      </c>
      <c r="L40" s="29">
        <v>2.8933511039999997</v>
      </c>
      <c r="M40" s="29">
        <v>2.8933511039999997</v>
      </c>
      <c r="N40" s="29">
        <v>2.8933511039999997</v>
      </c>
      <c r="O40" s="29">
        <v>2.8933511039999997</v>
      </c>
      <c r="P40" s="29">
        <v>2.8933511039999997</v>
      </c>
      <c r="Q40" s="29">
        <v>2.8933511039999997</v>
      </c>
      <c r="S40" s="28">
        <f t="shared" si="6"/>
        <v>43.400266559999992</v>
      </c>
      <c r="T40" s="28"/>
      <c r="BD40"/>
      <c r="BE40"/>
      <c r="BF40"/>
      <c r="BG40"/>
      <c r="BH40"/>
      <c r="BI40"/>
      <c r="BJ40"/>
    </row>
    <row r="41" spans="1:62" ht="18" hidden="1" customHeight="1" outlineLevel="2" x14ac:dyDescent="0.25">
      <c r="B41" s="77" t="s">
        <v>18</v>
      </c>
      <c r="C41" s="26">
        <f>SUM(C42:C45)</f>
        <v>22.751292239999998</v>
      </c>
      <c r="D41" s="26">
        <f t="shared" ref="D41:Q41" si="9">SUM(D42:D45)</f>
        <v>22.853201840000001</v>
      </c>
      <c r="E41" s="26">
        <f t="shared" si="9"/>
        <v>22.914441760000003</v>
      </c>
      <c r="F41" s="26">
        <f t="shared" si="9"/>
        <v>22.96347136</v>
      </c>
      <c r="G41" s="26">
        <f t="shared" si="9"/>
        <v>23.024711279999998</v>
      </c>
      <c r="H41" s="26">
        <f t="shared" si="9"/>
        <v>23.024711279999998</v>
      </c>
      <c r="I41" s="26">
        <f t="shared" si="9"/>
        <v>23.024711279999998</v>
      </c>
      <c r="J41" s="26">
        <f t="shared" si="9"/>
        <v>23.024711279999998</v>
      </c>
      <c r="K41" s="26">
        <f t="shared" si="9"/>
        <v>23.024711279999998</v>
      </c>
      <c r="L41" s="26">
        <f t="shared" si="9"/>
        <v>23.024711279999998</v>
      </c>
      <c r="M41" s="26">
        <f t="shared" si="9"/>
        <v>23.024711279999998</v>
      </c>
      <c r="N41" s="26">
        <f t="shared" si="9"/>
        <v>23.024711279999998</v>
      </c>
      <c r="O41" s="26">
        <f t="shared" si="9"/>
        <v>23.024711279999998</v>
      </c>
      <c r="P41" s="26">
        <f t="shared" si="9"/>
        <v>23.024711279999998</v>
      </c>
      <c r="Q41" s="26">
        <f t="shared" si="9"/>
        <v>23.024711279999998</v>
      </c>
      <c r="S41" s="26">
        <f t="shared" si="6"/>
        <v>344.75423128</v>
      </c>
    </row>
    <row r="42" spans="1:62" ht="15" hidden="1" outlineLevel="3" x14ac:dyDescent="0.25">
      <c r="B42" s="78" t="s">
        <v>10</v>
      </c>
      <c r="C42" s="29">
        <v>9.4760354399999986</v>
      </c>
      <c r="D42" s="29">
        <v>8.2559450400000003</v>
      </c>
      <c r="E42" s="29">
        <v>6.9951849599999996</v>
      </c>
      <c r="F42" s="29">
        <v>5.7750945600000003</v>
      </c>
      <c r="G42" s="29">
        <v>4.5143344800000005</v>
      </c>
      <c r="H42" s="29">
        <v>4.5143344800000005</v>
      </c>
      <c r="I42" s="29">
        <v>4.5143344800000005</v>
      </c>
      <c r="J42" s="29">
        <v>4.5143344800000005</v>
      </c>
      <c r="K42" s="29">
        <v>4.5143344800000005</v>
      </c>
      <c r="L42" s="29">
        <v>4.5143344800000005</v>
      </c>
      <c r="M42" s="29">
        <v>4.5143344800000005</v>
      </c>
      <c r="N42" s="29">
        <v>4.5143344800000005</v>
      </c>
      <c r="O42" s="29">
        <v>4.5143344800000005</v>
      </c>
      <c r="P42" s="29">
        <v>4.5143344800000005</v>
      </c>
      <c r="Q42" s="29">
        <v>4.5143344800000005</v>
      </c>
      <c r="S42" s="28">
        <f t="shared" si="6"/>
        <v>80.159939280000017</v>
      </c>
    </row>
    <row r="43" spans="1:62" ht="18" hidden="1" customHeight="1" outlineLevel="3" x14ac:dyDescent="0.25">
      <c r="B43" s="78" t="s">
        <v>11</v>
      </c>
      <c r="C43" s="29">
        <v>0.68744000000000005</v>
      </c>
      <c r="D43" s="29">
        <v>2.0094400000000001</v>
      </c>
      <c r="E43" s="29">
        <v>3.3314400000000002</v>
      </c>
      <c r="F43" s="29">
        <v>4.6005599999999998</v>
      </c>
      <c r="G43" s="29">
        <v>5.9225599999999998</v>
      </c>
      <c r="H43" s="29">
        <v>5.9225599999999998</v>
      </c>
      <c r="I43" s="29">
        <v>5.9225599999999998</v>
      </c>
      <c r="J43" s="29">
        <v>5.9225599999999998</v>
      </c>
      <c r="K43" s="29">
        <v>5.9225599999999998</v>
      </c>
      <c r="L43" s="29">
        <v>5.9225599999999998</v>
      </c>
      <c r="M43" s="29">
        <v>5.9225599999999998</v>
      </c>
      <c r="N43" s="29">
        <v>5.9225599999999998</v>
      </c>
      <c r="O43" s="29">
        <v>5.9225599999999998</v>
      </c>
      <c r="P43" s="29">
        <v>5.9225599999999998</v>
      </c>
      <c r="Q43" s="29">
        <v>5.9225599999999998</v>
      </c>
      <c r="S43" s="28">
        <f t="shared" si="6"/>
        <v>75.777039999999985</v>
      </c>
      <c r="T43"/>
    </row>
    <row r="44" spans="1:62" ht="15" hidden="1" outlineLevel="3" x14ac:dyDescent="0.25">
      <c r="B44" s="78" t="s">
        <v>12</v>
      </c>
      <c r="C44" s="29">
        <v>4.9440711999999998</v>
      </c>
      <c r="D44" s="29">
        <v>4.9440711999999998</v>
      </c>
      <c r="E44" s="29">
        <v>4.9440711999999998</v>
      </c>
      <c r="F44" s="29">
        <v>4.9440711999999998</v>
      </c>
      <c r="G44" s="29">
        <v>4.9440711999999998</v>
      </c>
      <c r="H44" s="29">
        <v>4.9440711999999998</v>
      </c>
      <c r="I44" s="29">
        <v>4.9440711999999998</v>
      </c>
      <c r="J44" s="29">
        <v>4.9440711999999998</v>
      </c>
      <c r="K44" s="29">
        <v>4.9440711999999998</v>
      </c>
      <c r="L44" s="29">
        <v>4.9440711999999998</v>
      </c>
      <c r="M44" s="29">
        <v>4.9440711999999998</v>
      </c>
      <c r="N44" s="29">
        <v>4.9440711999999998</v>
      </c>
      <c r="O44" s="29">
        <v>4.9440711999999998</v>
      </c>
      <c r="P44" s="29">
        <v>4.9440711999999998</v>
      </c>
      <c r="Q44" s="29">
        <v>4.9440711999999998</v>
      </c>
      <c r="S44" s="28">
        <f t="shared" si="6"/>
        <v>74.161067999999972</v>
      </c>
      <c r="T44"/>
    </row>
    <row r="45" spans="1:62" s="19" customFormat="1" ht="18" hidden="1" customHeight="1" outlineLevel="3" x14ac:dyDescent="0.25">
      <c r="A45"/>
      <c r="B45" s="78" t="s">
        <v>13</v>
      </c>
      <c r="C45" s="29">
        <v>7.6437456000000008</v>
      </c>
      <c r="D45" s="29">
        <v>7.6437456000000008</v>
      </c>
      <c r="E45" s="29">
        <v>7.6437456000000008</v>
      </c>
      <c r="F45" s="29">
        <v>7.6437456000000008</v>
      </c>
      <c r="G45" s="29">
        <v>7.6437456000000008</v>
      </c>
      <c r="H45" s="29">
        <v>7.6437456000000008</v>
      </c>
      <c r="I45" s="29">
        <v>7.6437456000000008</v>
      </c>
      <c r="J45" s="29">
        <v>7.6437456000000008</v>
      </c>
      <c r="K45" s="29">
        <v>7.6437456000000008</v>
      </c>
      <c r="L45" s="29">
        <v>7.6437456000000008</v>
      </c>
      <c r="M45" s="29">
        <v>7.6437456000000008</v>
      </c>
      <c r="N45" s="29">
        <v>7.6437456000000008</v>
      </c>
      <c r="O45" s="29">
        <v>7.6437456000000008</v>
      </c>
      <c r="P45" s="29">
        <v>7.6437456000000008</v>
      </c>
      <c r="Q45" s="29">
        <v>7.6437456000000008</v>
      </c>
      <c r="R45"/>
      <c r="S45" s="28">
        <f t="shared" si="6"/>
        <v>114.65618400000002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62" s="30" customFormat="1" ht="18" hidden="1" customHeight="1" outlineLevel="2" x14ac:dyDescent="0.25">
      <c r="A46"/>
      <c r="B46" s="77" t="s">
        <v>19</v>
      </c>
      <c r="C46" s="26">
        <f>SUM(C47:C50)</f>
        <v>36.544681403833749</v>
      </c>
      <c r="D46" s="26">
        <f t="shared" ref="D46:Q46" si="10">SUM(D47:D50)</f>
        <v>41.394488265028983</v>
      </c>
      <c r="E46" s="26">
        <f t="shared" si="10"/>
        <v>40.404455552641657</v>
      </c>
      <c r="F46" s="26">
        <f t="shared" si="10"/>
        <v>39.414422840254339</v>
      </c>
      <c r="G46" s="26">
        <f t="shared" si="10"/>
        <v>38.424390127867021</v>
      </c>
      <c r="H46" s="26">
        <f t="shared" si="10"/>
        <v>38.424390127867021</v>
      </c>
      <c r="I46" s="26">
        <f t="shared" si="10"/>
        <v>38.424390127867021</v>
      </c>
      <c r="J46" s="26">
        <f t="shared" si="10"/>
        <v>38.424390127867021</v>
      </c>
      <c r="K46" s="26">
        <f t="shared" si="10"/>
        <v>38.424390127867021</v>
      </c>
      <c r="L46" s="26">
        <f t="shared" si="10"/>
        <v>38.424390127867021</v>
      </c>
      <c r="M46" s="26">
        <f t="shared" si="10"/>
        <v>38.424390127867021</v>
      </c>
      <c r="N46" s="26">
        <f t="shared" si="10"/>
        <v>38.424390127867021</v>
      </c>
      <c r="O46" s="26">
        <f t="shared" si="10"/>
        <v>38.424390127867021</v>
      </c>
      <c r="P46" s="26">
        <f t="shared" si="10"/>
        <v>38.424390127867021</v>
      </c>
      <c r="Q46" s="26">
        <f t="shared" si="10"/>
        <v>38.424390127867021</v>
      </c>
      <c r="R46"/>
      <c r="S46" s="26">
        <f t="shared" si="6"/>
        <v>580.42633946829596</v>
      </c>
      <c r="T46" s="2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62" s="30" customFormat="1" ht="18" hidden="1" customHeight="1" outlineLevel="3" x14ac:dyDescent="0.25">
      <c r="A47"/>
      <c r="B47" s="78" t="s">
        <v>10</v>
      </c>
      <c r="C47" s="29">
        <v>24.691065817898107</v>
      </c>
      <c r="D47" s="29">
        <v>24.895867896611538</v>
      </c>
      <c r="E47" s="29">
        <v>21.155038005410837</v>
      </c>
      <c r="F47" s="29">
        <v>17.414208114210144</v>
      </c>
      <c r="G47" s="29">
        <v>13.673378223009447</v>
      </c>
      <c r="H47" s="29">
        <v>13.673378223009447</v>
      </c>
      <c r="I47" s="29">
        <v>13.673378223009447</v>
      </c>
      <c r="J47" s="29">
        <v>13.673378223009447</v>
      </c>
      <c r="K47" s="29">
        <v>13.673378223009447</v>
      </c>
      <c r="L47" s="29">
        <v>13.673378223009447</v>
      </c>
      <c r="M47" s="29">
        <v>13.673378223009447</v>
      </c>
      <c r="N47" s="29">
        <v>13.673378223009447</v>
      </c>
      <c r="O47" s="29">
        <v>13.673378223009447</v>
      </c>
      <c r="P47" s="29">
        <v>13.673378223009447</v>
      </c>
      <c r="Q47" s="29">
        <v>13.673378223009447</v>
      </c>
      <c r="R47"/>
      <c r="S47" s="28">
        <f t="shared" si="6"/>
        <v>238.56334028723458</v>
      </c>
      <c r="T47" s="2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62" ht="18" hidden="1" customHeight="1" outlineLevel="3" x14ac:dyDescent="0.25">
      <c r="B48" s="78" t="s">
        <v>11</v>
      </c>
      <c r="C48" s="29">
        <v>1.293701364916128</v>
      </c>
      <c r="D48" s="29">
        <v>4.2512320036206717</v>
      </c>
      <c r="E48" s="29">
        <v>7.0020291824340486</v>
      </c>
      <c r="F48" s="29">
        <v>9.7528263612474255</v>
      </c>
      <c r="G48" s="29">
        <v>12.503623540060801</v>
      </c>
      <c r="H48" s="29">
        <v>12.503623540060801</v>
      </c>
      <c r="I48" s="29">
        <v>12.503623540060801</v>
      </c>
      <c r="J48" s="29">
        <v>12.503623540060801</v>
      </c>
      <c r="K48" s="29">
        <v>12.503623540060801</v>
      </c>
      <c r="L48" s="29">
        <v>12.503623540060801</v>
      </c>
      <c r="M48" s="29">
        <v>12.503623540060801</v>
      </c>
      <c r="N48" s="29">
        <v>12.503623540060801</v>
      </c>
      <c r="O48" s="29">
        <v>12.503623540060801</v>
      </c>
      <c r="P48" s="29">
        <v>12.503623540060801</v>
      </c>
      <c r="Q48" s="29">
        <v>12.503623540060801</v>
      </c>
      <c r="S48" s="28">
        <f t="shared" si="6"/>
        <v>159.83964785288708</v>
      </c>
    </row>
    <row r="49" spans="2:19" ht="18" hidden="1" customHeight="1" outlineLevel="3" x14ac:dyDescent="0.25">
      <c r="B49" s="78" t="s">
        <v>12</v>
      </c>
      <c r="C49" s="29">
        <v>4.441569347039489</v>
      </c>
      <c r="D49" s="29">
        <v>5.15133206613468</v>
      </c>
      <c r="E49" s="29">
        <v>5.15133206613468</v>
      </c>
      <c r="F49" s="29">
        <v>5.15133206613468</v>
      </c>
      <c r="G49" s="29">
        <v>5.15133206613468</v>
      </c>
      <c r="H49" s="29">
        <v>5.15133206613468</v>
      </c>
      <c r="I49" s="29">
        <v>5.15133206613468</v>
      </c>
      <c r="J49" s="29">
        <v>5.15133206613468</v>
      </c>
      <c r="K49" s="29">
        <v>5.15133206613468</v>
      </c>
      <c r="L49" s="29">
        <v>5.15133206613468</v>
      </c>
      <c r="M49" s="29">
        <v>5.15133206613468</v>
      </c>
      <c r="N49" s="29">
        <v>5.15133206613468</v>
      </c>
      <c r="O49" s="29">
        <v>5.15133206613468</v>
      </c>
      <c r="P49" s="29">
        <v>5.15133206613468</v>
      </c>
      <c r="Q49" s="29">
        <v>5.15133206613468</v>
      </c>
      <c r="S49" s="28">
        <f t="shared" si="6"/>
        <v>76.560218272925013</v>
      </c>
    </row>
    <row r="50" spans="2:19" ht="18" hidden="1" customHeight="1" outlineLevel="3" x14ac:dyDescent="0.25">
      <c r="B50" s="78" t="s">
        <v>13</v>
      </c>
      <c r="C50" s="29">
        <v>6.1183448739800266</v>
      </c>
      <c r="D50" s="29">
        <v>7.0960562986620941</v>
      </c>
      <c r="E50" s="29">
        <v>7.0960562986620941</v>
      </c>
      <c r="F50" s="29">
        <v>7.0960562986620941</v>
      </c>
      <c r="G50" s="29">
        <v>7.0960562986620941</v>
      </c>
      <c r="H50" s="29">
        <v>7.0960562986620941</v>
      </c>
      <c r="I50" s="29">
        <v>7.0960562986620941</v>
      </c>
      <c r="J50" s="29">
        <v>7.0960562986620941</v>
      </c>
      <c r="K50" s="29">
        <v>7.0960562986620941</v>
      </c>
      <c r="L50" s="29">
        <v>7.0960562986620941</v>
      </c>
      <c r="M50" s="29">
        <v>7.0960562986620941</v>
      </c>
      <c r="N50" s="29">
        <v>7.0960562986620941</v>
      </c>
      <c r="O50" s="29">
        <v>7.0960562986620941</v>
      </c>
      <c r="P50" s="29">
        <v>7.0960562986620941</v>
      </c>
      <c r="Q50" s="29">
        <v>7.0960562986620941</v>
      </c>
      <c r="S50" s="28">
        <f t="shared" si="6"/>
        <v>105.46313305524932</v>
      </c>
    </row>
    <row r="51" spans="2:19" ht="18" hidden="1" customHeight="1" outlineLevel="2" x14ac:dyDescent="0.25">
      <c r="B51" s="77" t="s">
        <v>20</v>
      </c>
      <c r="C51" s="31">
        <f>SUM(C52:C55)</f>
        <v>11.322863999999999</v>
      </c>
      <c r="D51" s="31">
        <f>SUM(D52:D55)</f>
        <v>11.081951999999999</v>
      </c>
      <c r="E51" s="31">
        <f t="shared" ref="E51:Q51" si="11">SUM(E52:E55)</f>
        <v>10.84104</v>
      </c>
      <c r="F51" s="31">
        <f t="shared" si="11"/>
        <v>10.600128</v>
      </c>
      <c r="G51" s="31">
        <f t="shared" si="11"/>
        <v>10.359216</v>
      </c>
      <c r="H51" s="31">
        <f t="shared" si="11"/>
        <v>10.359216</v>
      </c>
      <c r="I51" s="31">
        <f t="shared" si="11"/>
        <v>10.359216</v>
      </c>
      <c r="J51" s="31">
        <f t="shared" si="11"/>
        <v>10.359216</v>
      </c>
      <c r="K51" s="31">
        <f t="shared" si="11"/>
        <v>10.359216</v>
      </c>
      <c r="L51" s="31">
        <f t="shared" si="11"/>
        <v>10.359216</v>
      </c>
      <c r="M51" s="31">
        <f t="shared" si="11"/>
        <v>10.359216</v>
      </c>
      <c r="N51" s="31">
        <f t="shared" si="11"/>
        <v>10.359216</v>
      </c>
      <c r="O51" s="31">
        <f t="shared" si="11"/>
        <v>10.359216</v>
      </c>
      <c r="P51" s="31">
        <f t="shared" si="11"/>
        <v>10.359216</v>
      </c>
      <c r="Q51" s="31">
        <f t="shared" si="11"/>
        <v>10.359216</v>
      </c>
      <c r="S51" s="26">
        <f t="shared" si="6"/>
        <v>157.79736000000003</v>
      </c>
    </row>
    <row r="52" spans="2:19" ht="18" hidden="1" customHeight="1" outlineLevel="3" x14ac:dyDescent="0.25">
      <c r="B52" s="27" t="s">
        <v>10</v>
      </c>
      <c r="C52" s="29">
        <v>7.6403519999999991</v>
      </c>
      <c r="D52" s="29">
        <v>6.6422879999999997</v>
      </c>
      <c r="E52" s="29">
        <v>5.6442239999999995</v>
      </c>
      <c r="F52" s="29">
        <v>4.6461600000000001</v>
      </c>
      <c r="G52" s="29">
        <v>3.6480959999999993</v>
      </c>
      <c r="H52" s="29">
        <v>3.6480959999999993</v>
      </c>
      <c r="I52" s="29">
        <v>3.6480959999999993</v>
      </c>
      <c r="J52" s="29">
        <v>3.6480959999999993</v>
      </c>
      <c r="K52" s="29">
        <v>3.6480959999999993</v>
      </c>
      <c r="L52" s="29">
        <v>3.6480959999999993</v>
      </c>
      <c r="M52" s="29">
        <v>3.6480959999999993</v>
      </c>
      <c r="N52" s="29">
        <v>3.6480959999999993</v>
      </c>
      <c r="O52" s="29">
        <v>3.6480959999999993</v>
      </c>
      <c r="P52" s="29">
        <v>3.6480959999999993</v>
      </c>
      <c r="Q52" s="29">
        <v>3.6480959999999993</v>
      </c>
      <c r="S52" s="28">
        <f>SUM(C52:Q52)</f>
        <v>64.702080000000009</v>
      </c>
    </row>
    <row r="53" spans="2:19" ht="18" hidden="1" customHeight="1" outlineLevel="3" x14ac:dyDescent="0.25">
      <c r="B53" s="27" t="s">
        <v>11</v>
      </c>
      <c r="C53" s="29">
        <v>0.41299199999999991</v>
      </c>
      <c r="D53" s="29">
        <v>1.1701440000000001</v>
      </c>
      <c r="E53" s="29">
        <v>1.9272959999999999</v>
      </c>
      <c r="F53" s="29">
        <v>2.6844480000000002</v>
      </c>
      <c r="G53" s="29">
        <v>3.4416000000000002</v>
      </c>
      <c r="H53" s="29">
        <v>3.4416000000000002</v>
      </c>
      <c r="I53" s="29">
        <v>3.4416000000000002</v>
      </c>
      <c r="J53" s="29">
        <v>3.4416000000000002</v>
      </c>
      <c r="K53" s="29">
        <v>3.4416000000000002</v>
      </c>
      <c r="L53" s="29">
        <v>3.4416000000000002</v>
      </c>
      <c r="M53" s="29">
        <v>3.4416000000000002</v>
      </c>
      <c r="N53" s="29">
        <v>3.4416000000000002</v>
      </c>
      <c r="O53" s="29">
        <v>3.4416000000000002</v>
      </c>
      <c r="P53" s="29">
        <v>3.4416000000000002</v>
      </c>
      <c r="Q53" s="29">
        <v>3.4416000000000002</v>
      </c>
      <c r="S53" s="28">
        <f t="shared" si="6"/>
        <v>44.05248000000001</v>
      </c>
    </row>
    <row r="54" spans="2:19" ht="18" hidden="1" customHeight="1" outlineLevel="3" x14ac:dyDescent="0.25">
      <c r="B54" s="27" t="s">
        <v>12</v>
      </c>
      <c r="C54" s="29">
        <v>1.4110559999999999</v>
      </c>
      <c r="D54" s="29">
        <v>1.4110559999999999</v>
      </c>
      <c r="E54" s="29">
        <v>1.4110559999999999</v>
      </c>
      <c r="F54" s="29">
        <v>1.4110559999999999</v>
      </c>
      <c r="G54" s="29">
        <v>1.4110559999999999</v>
      </c>
      <c r="H54" s="29">
        <v>1.4110559999999999</v>
      </c>
      <c r="I54" s="29">
        <v>1.4110559999999999</v>
      </c>
      <c r="J54" s="29">
        <v>1.4110559999999999</v>
      </c>
      <c r="K54" s="29">
        <v>1.4110559999999999</v>
      </c>
      <c r="L54" s="29">
        <v>1.4110559999999999</v>
      </c>
      <c r="M54" s="29">
        <v>1.4110559999999999</v>
      </c>
      <c r="N54" s="29">
        <v>1.4110559999999999</v>
      </c>
      <c r="O54" s="29">
        <v>1.4110559999999999</v>
      </c>
      <c r="P54" s="29">
        <v>1.4110559999999999</v>
      </c>
      <c r="Q54" s="29">
        <v>1.4110559999999999</v>
      </c>
      <c r="S54" s="28">
        <f t="shared" si="6"/>
        <v>21.165839999999996</v>
      </c>
    </row>
    <row r="55" spans="2:19" ht="18" hidden="1" customHeight="1" outlineLevel="3" x14ac:dyDescent="0.25">
      <c r="B55" s="27" t="s">
        <v>13</v>
      </c>
      <c r="C55" s="29">
        <v>1.8584639999999999</v>
      </c>
      <c r="D55" s="29">
        <v>1.8584639999999999</v>
      </c>
      <c r="E55" s="29">
        <v>1.8584639999999999</v>
      </c>
      <c r="F55" s="29">
        <v>1.8584639999999999</v>
      </c>
      <c r="G55" s="29">
        <v>1.8584639999999999</v>
      </c>
      <c r="H55" s="29">
        <v>1.8584639999999999</v>
      </c>
      <c r="I55" s="29">
        <v>1.8584639999999999</v>
      </c>
      <c r="J55" s="29">
        <v>1.8584639999999999</v>
      </c>
      <c r="K55" s="29">
        <v>1.8584639999999999</v>
      </c>
      <c r="L55" s="29">
        <v>1.8584639999999999</v>
      </c>
      <c r="M55" s="29">
        <v>1.8584639999999999</v>
      </c>
      <c r="N55" s="29">
        <v>1.8584639999999999</v>
      </c>
      <c r="O55" s="29">
        <v>1.8584639999999999</v>
      </c>
      <c r="P55" s="29">
        <v>1.8584639999999999</v>
      </c>
      <c r="Q55" s="29">
        <v>1.8584639999999999</v>
      </c>
      <c r="S55" s="28">
        <f t="shared" si="6"/>
        <v>27.876960000000008</v>
      </c>
    </row>
    <row r="56" spans="2:19" ht="3" hidden="1" customHeight="1" outlineLevel="1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S56" s="25"/>
    </row>
    <row r="57" spans="2:19" ht="18" hidden="1" customHeight="1" outlineLevel="1" x14ac:dyDescent="0.25">
      <c r="B57" s="69" t="s">
        <v>21</v>
      </c>
      <c r="C57" s="68">
        <f t="shared" ref="C57:Q57" si="12">SUM(C59:C72)</f>
        <v>32.178233925415206</v>
      </c>
      <c r="D57" s="68">
        <f t="shared" si="12"/>
        <v>33.74506994070952</v>
      </c>
      <c r="E57" s="68">
        <f t="shared" si="12"/>
        <v>33.162040069240824</v>
      </c>
      <c r="F57" s="68">
        <f t="shared" si="12"/>
        <v>32.580586744316562</v>
      </c>
      <c r="G57" s="68">
        <f t="shared" si="12"/>
        <v>31.999336838306064</v>
      </c>
      <c r="H57" s="68">
        <f t="shared" si="12"/>
        <v>32.239947506157328</v>
      </c>
      <c r="I57" s="68">
        <f t="shared" si="12"/>
        <v>32.239947506157328</v>
      </c>
      <c r="J57" s="68">
        <f t="shared" si="12"/>
        <v>32.239947506157328</v>
      </c>
      <c r="K57" s="68">
        <f t="shared" si="12"/>
        <v>32.239947506157328</v>
      </c>
      <c r="L57" s="68">
        <f t="shared" si="12"/>
        <v>32.372789256157326</v>
      </c>
      <c r="M57" s="68">
        <f t="shared" si="12"/>
        <v>32.239947506157328</v>
      </c>
      <c r="N57" s="68">
        <f t="shared" si="12"/>
        <v>32.239947506157328</v>
      </c>
      <c r="O57" s="68">
        <f t="shared" si="12"/>
        <v>32.239947506157328</v>
      </c>
      <c r="P57" s="68">
        <f t="shared" si="12"/>
        <v>32.239947506157328</v>
      </c>
      <c r="Q57" s="68">
        <f t="shared" si="12"/>
        <v>33.228071756157327</v>
      </c>
      <c r="S57" s="68">
        <f>SUM(C57:Q57)</f>
        <v>487.18570857956132</v>
      </c>
    </row>
    <row r="58" spans="2:19" ht="3" hidden="1" customHeight="1" outlineLevel="2" x14ac:dyDescent="0.25">
      <c r="B58" s="3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S58" s="4"/>
    </row>
    <row r="59" spans="2:19" ht="18" hidden="1" customHeight="1" outlineLevel="2" x14ac:dyDescent="0.25">
      <c r="B59" s="66" t="s">
        <v>22</v>
      </c>
      <c r="C59" s="42">
        <v>2.9699344029599999</v>
      </c>
      <c r="D59" s="42">
        <v>3.3712420089600008</v>
      </c>
      <c r="E59" s="42">
        <v>3.2979541392000011</v>
      </c>
      <c r="F59" s="42">
        <v>3.2246662694400006</v>
      </c>
      <c r="G59" s="42">
        <v>3.1513783996800004</v>
      </c>
      <c r="H59" s="42">
        <v>3.1513783996800004</v>
      </c>
      <c r="I59" s="42">
        <v>3.1513783996800004</v>
      </c>
      <c r="J59" s="42">
        <v>3.1513783996800004</v>
      </c>
      <c r="K59" s="42">
        <v>3.1513783996800004</v>
      </c>
      <c r="L59" s="42">
        <v>3.1513783996800004</v>
      </c>
      <c r="M59" s="42">
        <v>3.1513783996800004</v>
      </c>
      <c r="N59" s="42">
        <v>3.1513783996800004</v>
      </c>
      <c r="O59" s="42">
        <v>3.1513783996800004</v>
      </c>
      <c r="P59" s="42">
        <v>3.1513783996800004</v>
      </c>
      <c r="Q59" s="42">
        <v>3.1513783996800004</v>
      </c>
      <c r="S59" s="23">
        <f t="shared" ref="S59:S72" si="13">SUM(C59:Q59)</f>
        <v>47.52895921703999</v>
      </c>
    </row>
    <row r="60" spans="2:19" ht="18" hidden="1" customHeight="1" outlineLevel="2" x14ac:dyDescent="0.25">
      <c r="B60" s="66" t="s">
        <v>23</v>
      </c>
      <c r="C60" s="42">
        <v>12.236582973301255</v>
      </c>
      <c r="D60" s="42">
        <v>13.44253867345715</v>
      </c>
      <c r="E60" s="42">
        <v>13.128609857236286</v>
      </c>
      <c r="F60" s="42">
        <v>12.814681041015428</v>
      </c>
      <c r="G60" s="42">
        <v>12.500752224794567</v>
      </c>
      <c r="H60" s="42">
        <v>12.500752224794567</v>
      </c>
      <c r="I60" s="42">
        <v>12.500752224794567</v>
      </c>
      <c r="J60" s="42">
        <v>12.500752224794567</v>
      </c>
      <c r="K60" s="42">
        <v>12.500752224794567</v>
      </c>
      <c r="L60" s="42">
        <v>12.500752224794567</v>
      </c>
      <c r="M60" s="42">
        <v>12.500752224794567</v>
      </c>
      <c r="N60" s="42">
        <v>12.500752224794567</v>
      </c>
      <c r="O60" s="42">
        <v>12.500752224794567</v>
      </c>
      <c r="P60" s="42">
        <v>12.500752224794567</v>
      </c>
      <c r="Q60" s="42">
        <v>12.500752224794567</v>
      </c>
      <c r="S60" s="23">
        <f t="shared" si="13"/>
        <v>189.13068701775029</v>
      </c>
    </row>
    <row r="61" spans="2:19" ht="18" hidden="1" customHeight="1" outlineLevel="2" x14ac:dyDescent="0.25">
      <c r="B61" s="66" t="s">
        <v>24</v>
      </c>
      <c r="C61" s="42">
        <v>2.279152657094325</v>
      </c>
      <c r="D61" s="42">
        <v>2.3310608896871421</v>
      </c>
      <c r="E61" s="42">
        <v>2.2648442835941687</v>
      </c>
      <c r="F61" s="42">
        <v>2.1984445227011968</v>
      </c>
      <c r="G61" s="42">
        <v>2.1322279166082239</v>
      </c>
      <c r="H61" s="42">
        <v>2.1322279166082239</v>
      </c>
      <c r="I61" s="42">
        <v>2.1322279166082239</v>
      </c>
      <c r="J61" s="42">
        <v>2.1322279166082239</v>
      </c>
      <c r="K61" s="42">
        <v>2.1322279166082239</v>
      </c>
      <c r="L61" s="42">
        <v>2.1322279166082239</v>
      </c>
      <c r="M61" s="42">
        <v>2.1322279166082239</v>
      </c>
      <c r="N61" s="42">
        <v>2.1322279166082239</v>
      </c>
      <c r="O61" s="42">
        <v>2.1322279166082239</v>
      </c>
      <c r="P61" s="42">
        <v>2.1322279166082239</v>
      </c>
      <c r="Q61" s="42">
        <v>2.1322279166082239</v>
      </c>
      <c r="S61" s="23">
        <f t="shared" si="13"/>
        <v>32.528009435767288</v>
      </c>
    </row>
    <row r="62" spans="2:19" ht="18" hidden="1" customHeight="1" outlineLevel="2" x14ac:dyDescent="0.25">
      <c r="B62" s="66" t="s">
        <v>25</v>
      </c>
      <c r="C62" s="42">
        <v>0.72460999999999998</v>
      </c>
      <c r="D62" s="42">
        <v>0.72460999999999998</v>
      </c>
      <c r="E62" s="42">
        <v>0.72460999999999998</v>
      </c>
      <c r="F62" s="42">
        <v>0.72460999999999998</v>
      </c>
      <c r="G62" s="42">
        <v>0.72460999999999998</v>
      </c>
      <c r="H62" s="42">
        <v>0.72460999999999998</v>
      </c>
      <c r="I62" s="42">
        <v>0.72460999999999998</v>
      </c>
      <c r="J62" s="42">
        <v>0.72460999999999998</v>
      </c>
      <c r="K62" s="42">
        <v>0.72460999999999998</v>
      </c>
      <c r="L62" s="42">
        <v>0.72460999999999998</v>
      </c>
      <c r="M62" s="42">
        <v>0.72460999999999998</v>
      </c>
      <c r="N62" s="42">
        <v>0.72460999999999998</v>
      </c>
      <c r="O62" s="42">
        <v>0.72460999999999998</v>
      </c>
      <c r="P62" s="42">
        <v>0.72460999999999998</v>
      </c>
      <c r="Q62" s="42">
        <v>0.72460999999999998</v>
      </c>
      <c r="S62" s="23">
        <f t="shared" si="13"/>
        <v>10.869150000000001</v>
      </c>
    </row>
    <row r="63" spans="2:19" ht="18" hidden="1" customHeight="1" outlineLevel="2" x14ac:dyDescent="0.25">
      <c r="B63" s="66" t="s">
        <v>26</v>
      </c>
      <c r="C63" s="42">
        <v>0.70819279999999996</v>
      </c>
      <c r="D63" s="42">
        <v>0.69795879999999988</v>
      </c>
      <c r="E63" s="42">
        <v>0.68567800000000001</v>
      </c>
      <c r="F63" s="42">
        <v>0.67339719999999992</v>
      </c>
      <c r="G63" s="42">
        <v>0.66111640000000005</v>
      </c>
      <c r="H63" s="42">
        <v>0.66111640000000005</v>
      </c>
      <c r="I63" s="42">
        <v>0.66111640000000005</v>
      </c>
      <c r="J63" s="42">
        <v>0.66111640000000005</v>
      </c>
      <c r="K63" s="42">
        <v>0.66111640000000005</v>
      </c>
      <c r="L63" s="42">
        <v>0.66111640000000005</v>
      </c>
      <c r="M63" s="42">
        <v>0.66111640000000005</v>
      </c>
      <c r="N63" s="42">
        <v>0.66111640000000005</v>
      </c>
      <c r="O63" s="42">
        <v>0.66111640000000005</v>
      </c>
      <c r="P63" s="42">
        <v>0.66111640000000005</v>
      </c>
      <c r="Q63" s="42">
        <v>0.66111640000000005</v>
      </c>
      <c r="S63" s="23">
        <f t="shared" si="13"/>
        <v>10.037507200000004</v>
      </c>
    </row>
    <row r="64" spans="2:19" ht="18" hidden="1" customHeight="1" outlineLevel="2" x14ac:dyDescent="0.25">
      <c r="B64" s="66" t="s">
        <v>27</v>
      </c>
      <c r="C64" s="42">
        <v>2.52</v>
      </c>
      <c r="D64" s="42">
        <v>2.52</v>
      </c>
      <c r="E64" s="42">
        <v>2.52</v>
      </c>
      <c r="F64" s="42">
        <v>2.52</v>
      </c>
      <c r="G64" s="42">
        <v>2.52</v>
      </c>
      <c r="H64" s="42">
        <v>2.52</v>
      </c>
      <c r="I64" s="42">
        <v>2.52</v>
      </c>
      <c r="J64" s="42">
        <v>2.52</v>
      </c>
      <c r="K64" s="42">
        <v>2.52</v>
      </c>
      <c r="L64" s="42">
        <v>2.52</v>
      </c>
      <c r="M64" s="42">
        <v>2.52</v>
      </c>
      <c r="N64" s="42">
        <v>2.52</v>
      </c>
      <c r="O64" s="42">
        <v>2.52</v>
      </c>
      <c r="P64" s="42">
        <v>2.52</v>
      </c>
      <c r="Q64" s="42">
        <v>2.52</v>
      </c>
      <c r="S64" s="23">
        <f t="shared" si="13"/>
        <v>37.800000000000004</v>
      </c>
    </row>
    <row r="65" spans="2:19" ht="18" hidden="1" customHeight="1" outlineLevel="2" x14ac:dyDescent="0.25">
      <c r="B65" s="66" t="s">
        <v>28</v>
      </c>
      <c r="C65" s="42">
        <v>3.29392</v>
      </c>
      <c r="D65" s="42">
        <v>3.2463199999999999</v>
      </c>
      <c r="E65" s="42">
        <v>3.1892</v>
      </c>
      <c r="F65" s="42">
        <v>3.1320800000000002</v>
      </c>
      <c r="G65" s="42">
        <v>3.0749599999999999</v>
      </c>
      <c r="H65" s="42">
        <v>3.0749599999999999</v>
      </c>
      <c r="I65" s="42">
        <v>3.0749599999999999</v>
      </c>
      <c r="J65" s="42">
        <v>3.0749599999999999</v>
      </c>
      <c r="K65" s="42">
        <v>3.0749599999999999</v>
      </c>
      <c r="L65" s="42">
        <v>3.0749599999999999</v>
      </c>
      <c r="M65" s="42">
        <v>3.0749599999999999</v>
      </c>
      <c r="N65" s="42">
        <v>3.0749599999999999</v>
      </c>
      <c r="O65" s="42">
        <v>3.0749599999999999</v>
      </c>
      <c r="P65" s="42">
        <v>3.0749599999999999</v>
      </c>
      <c r="Q65" s="42">
        <v>3.0749599999999999</v>
      </c>
      <c r="S65" s="23">
        <f t="shared" si="13"/>
        <v>46.68607999999999</v>
      </c>
    </row>
    <row r="66" spans="2:19" ht="18" hidden="1" customHeight="1" outlineLevel="2" x14ac:dyDescent="0.25">
      <c r="B66" s="66" t="s">
        <v>29</v>
      </c>
      <c r="C66" s="42">
        <v>1.3834464</v>
      </c>
      <c r="D66" s="42">
        <v>1.3634544</v>
      </c>
      <c r="E66" s="42">
        <v>1.3394639999999998</v>
      </c>
      <c r="F66" s="42">
        <v>1.3154735999999998</v>
      </c>
      <c r="G66" s="42">
        <v>1.2914832000000001</v>
      </c>
      <c r="H66" s="42">
        <v>1.2914832000000001</v>
      </c>
      <c r="I66" s="42">
        <v>1.2914832000000001</v>
      </c>
      <c r="J66" s="42">
        <v>1.2914832000000001</v>
      </c>
      <c r="K66" s="42">
        <v>1.2914832000000001</v>
      </c>
      <c r="L66" s="42">
        <v>1.2914832000000001</v>
      </c>
      <c r="M66" s="42">
        <v>1.2914832000000001</v>
      </c>
      <c r="N66" s="42">
        <v>1.2914832000000001</v>
      </c>
      <c r="O66" s="42">
        <v>1.2914832000000001</v>
      </c>
      <c r="P66" s="42">
        <v>1.2914832000000001</v>
      </c>
      <c r="Q66" s="42">
        <v>1.2914832000000001</v>
      </c>
      <c r="S66" s="23">
        <f t="shared" si="13"/>
        <v>19.608153600000001</v>
      </c>
    </row>
    <row r="67" spans="2:19" ht="18" hidden="1" customHeight="1" outlineLevel="2" x14ac:dyDescent="0.25">
      <c r="B67" s="66" t="s">
        <v>30</v>
      </c>
      <c r="C67" s="42">
        <v>1.64696</v>
      </c>
      <c r="D67" s="42">
        <v>1.6231599999999999</v>
      </c>
      <c r="E67" s="42">
        <v>1.5946</v>
      </c>
      <c r="F67" s="42">
        <v>1.5660400000000001</v>
      </c>
      <c r="G67" s="42">
        <v>1.53748</v>
      </c>
      <c r="H67" s="42">
        <v>1.53748</v>
      </c>
      <c r="I67" s="42">
        <v>1.53748</v>
      </c>
      <c r="J67" s="42">
        <v>1.53748</v>
      </c>
      <c r="K67" s="42">
        <v>1.53748</v>
      </c>
      <c r="L67" s="42">
        <v>1.53748</v>
      </c>
      <c r="M67" s="42">
        <v>1.53748</v>
      </c>
      <c r="N67" s="42">
        <v>1.53748</v>
      </c>
      <c r="O67" s="42">
        <v>1.53748</v>
      </c>
      <c r="P67" s="42">
        <v>1.53748</v>
      </c>
      <c r="Q67" s="42">
        <v>1.53748</v>
      </c>
      <c r="S67" s="23">
        <f t="shared" si="13"/>
        <v>23.343039999999995</v>
      </c>
    </row>
    <row r="68" spans="2:19" ht="18" hidden="1" customHeight="1" outlineLevel="2" x14ac:dyDescent="0.25">
      <c r="B68" s="66" t="s">
        <v>31</v>
      </c>
      <c r="C68" s="42">
        <v>0.3662168091353768</v>
      </c>
      <c r="D68" s="42">
        <v>0.38293094430431529</v>
      </c>
      <c r="E68" s="42">
        <v>0.4004079126023643</v>
      </c>
      <c r="F68" s="42">
        <v>0.4186825297335362</v>
      </c>
      <c r="G68" s="42">
        <v>0.43779120039057468</v>
      </c>
      <c r="H68" s="42">
        <v>0.457771011419221</v>
      </c>
      <c r="I68" s="42">
        <v>0.457771011419221</v>
      </c>
      <c r="J68" s="42">
        <v>0.457771011419221</v>
      </c>
      <c r="K68" s="42">
        <v>0.457771011419221</v>
      </c>
      <c r="L68" s="42">
        <v>0.457771011419221</v>
      </c>
      <c r="M68" s="42">
        <v>0.457771011419221</v>
      </c>
      <c r="N68" s="42">
        <v>0.457771011419221</v>
      </c>
      <c r="O68" s="42">
        <v>0.457771011419221</v>
      </c>
      <c r="P68" s="42">
        <v>0.457771011419221</v>
      </c>
      <c r="Q68" s="42">
        <v>0.457771011419221</v>
      </c>
      <c r="S68" s="23">
        <f t="shared" si="13"/>
        <v>6.5837395103583782</v>
      </c>
    </row>
    <row r="69" spans="2:19" ht="18" hidden="1" customHeight="1" outlineLevel="2" x14ac:dyDescent="0.25">
      <c r="B69" s="66" t="s">
        <v>32</v>
      </c>
      <c r="C69" s="42">
        <v>3.29392</v>
      </c>
      <c r="D69" s="42">
        <v>3.2463199999999999</v>
      </c>
      <c r="E69" s="42">
        <v>3.1892</v>
      </c>
      <c r="F69" s="42">
        <v>3.1320800000000002</v>
      </c>
      <c r="G69" s="42">
        <v>3.0749599999999999</v>
      </c>
      <c r="H69" s="42">
        <v>3.0749599999999999</v>
      </c>
      <c r="I69" s="42">
        <v>3.0749599999999999</v>
      </c>
      <c r="J69" s="42">
        <v>3.0749599999999999</v>
      </c>
      <c r="K69" s="42">
        <v>3.0749599999999999</v>
      </c>
      <c r="L69" s="42">
        <v>3.0749599999999999</v>
      </c>
      <c r="M69" s="42">
        <v>3.0749599999999999</v>
      </c>
      <c r="N69" s="42">
        <v>3.0749599999999999</v>
      </c>
      <c r="O69" s="42">
        <v>3.0749599999999999</v>
      </c>
      <c r="P69" s="42">
        <v>3.0749599999999999</v>
      </c>
      <c r="Q69" s="42">
        <v>3.0749599999999999</v>
      </c>
      <c r="S69" s="23">
        <f t="shared" si="13"/>
        <v>46.68607999999999</v>
      </c>
    </row>
    <row r="70" spans="2:19" ht="18" hidden="1" customHeight="1" outlineLevel="2" x14ac:dyDescent="0.25">
      <c r="B70" s="66" t="s">
        <v>33</v>
      </c>
      <c r="C70" s="42">
        <v>0.31359999999999999</v>
      </c>
      <c r="D70" s="42">
        <v>0.31359999999999999</v>
      </c>
      <c r="E70" s="42">
        <v>0.31359999999999999</v>
      </c>
      <c r="F70" s="42">
        <v>0.31359999999999999</v>
      </c>
      <c r="G70" s="42">
        <v>0.31359999999999999</v>
      </c>
      <c r="H70" s="42">
        <v>0.31359999999999999</v>
      </c>
      <c r="I70" s="42">
        <v>0.31359999999999999</v>
      </c>
      <c r="J70" s="42">
        <v>0.31359999999999999</v>
      </c>
      <c r="K70" s="42">
        <v>0.31359999999999999</v>
      </c>
      <c r="L70" s="42">
        <v>0.31359999999999999</v>
      </c>
      <c r="M70" s="42">
        <v>0.31359999999999999</v>
      </c>
      <c r="N70" s="42">
        <v>0.31359999999999999</v>
      </c>
      <c r="O70" s="42">
        <v>0.31359999999999999</v>
      </c>
      <c r="P70" s="42">
        <v>0.31359999999999999</v>
      </c>
      <c r="Q70" s="42">
        <v>0.31359999999999999</v>
      </c>
      <c r="S70" s="23">
        <f t="shared" si="13"/>
        <v>4.7040000000000006</v>
      </c>
    </row>
    <row r="71" spans="2:19" ht="18" hidden="1" customHeight="1" outlineLevel="2" x14ac:dyDescent="0.25">
      <c r="B71" s="66" t="s">
        <v>34</v>
      </c>
      <c r="C71" s="42">
        <v>0</v>
      </c>
      <c r="D71" s="42">
        <v>2.001725E-2</v>
      </c>
      <c r="E71" s="42">
        <v>3.0935750000000001E-2</v>
      </c>
      <c r="F71" s="42">
        <v>4.1854250000000003E-2</v>
      </c>
      <c r="G71" s="42">
        <v>5.0953000000000005E-2</v>
      </c>
      <c r="H71" s="42">
        <v>0.24748600000000001</v>
      </c>
      <c r="I71" s="42">
        <v>0.24748600000000001</v>
      </c>
      <c r="J71" s="42">
        <v>0.24748600000000001</v>
      </c>
      <c r="K71" s="42">
        <v>0.24748600000000001</v>
      </c>
      <c r="L71" s="42">
        <v>0.38032775000000002</v>
      </c>
      <c r="M71" s="42">
        <v>0.24748600000000001</v>
      </c>
      <c r="N71" s="42">
        <v>0.24748600000000001</v>
      </c>
      <c r="O71" s="42">
        <v>0.24748600000000001</v>
      </c>
      <c r="P71" s="42">
        <v>0.24748600000000001</v>
      </c>
      <c r="Q71" s="42">
        <v>1.2356102499999999</v>
      </c>
      <c r="S71" s="23">
        <f t="shared" si="13"/>
        <v>3.7395862499999994</v>
      </c>
    </row>
    <row r="72" spans="2:19" ht="18" hidden="1" customHeight="1" outlineLevel="2" x14ac:dyDescent="0.25">
      <c r="B72" s="66" t="s">
        <v>35</v>
      </c>
      <c r="C72" s="42">
        <v>0.44169788292425027</v>
      </c>
      <c r="D72" s="42">
        <v>0.46185697430091294</v>
      </c>
      <c r="E72" s="42">
        <v>0.48293612660800661</v>
      </c>
      <c r="F72" s="42">
        <v>0.504977331426396</v>
      </c>
      <c r="G72" s="42">
        <v>0.5280244968326967</v>
      </c>
      <c r="H72" s="42">
        <v>0.55212235365531281</v>
      </c>
      <c r="I72" s="42">
        <v>0.55212235365531281</v>
      </c>
      <c r="J72" s="42">
        <v>0.55212235365531281</v>
      </c>
      <c r="K72" s="42">
        <v>0.55212235365531281</v>
      </c>
      <c r="L72" s="42">
        <v>0.55212235365531281</v>
      </c>
      <c r="M72" s="42">
        <v>0.55212235365531281</v>
      </c>
      <c r="N72" s="42">
        <v>0.55212235365531281</v>
      </c>
      <c r="O72" s="42">
        <v>0.55212235365531281</v>
      </c>
      <c r="P72" s="42">
        <v>0.55212235365531281</v>
      </c>
      <c r="Q72" s="42">
        <v>0.55212235365531281</v>
      </c>
      <c r="S72" s="23">
        <f t="shared" si="13"/>
        <v>7.9407163486453909</v>
      </c>
    </row>
    <row r="73" spans="2:19" ht="3" customHeight="1" x14ac:dyDescent="0.25"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S73" s="4"/>
    </row>
    <row r="74" spans="2:19" ht="18" customHeight="1" collapsed="1" x14ac:dyDescent="0.25">
      <c r="B74" s="16" t="s">
        <v>36</v>
      </c>
      <c r="C74" s="17">
        <f>-(C76+C82)</f>
        <v>-243.6583914219998</v>
      </c>
      <c r="D74" s="17">
        <f t="shared" ref="D74:Q74" si="14">-(D76+D82)</f>
        <v>-43.462141999999993</v>
      </c>
      <c r="E74" s="17">
        <f t="shared" si="14"/>
        <v>-43.462141999999993</v>
      </c>
      <c r="F74" s="17">
        <f t="shared" si="14"/>
        <v>-42.140141999999997</v>
      </c>
      <c r="G74" s="17">
        <f t="shared" si="14"/>
        <v>-43.462141999999993</v>
      </c>
      <c r="H74" s="17">
        <f t="shared" si="14"/>
        <v>-10.412141999999999</v>
      </c>
      <c r="I74" s="17">
        <f t="shared" si="14"/>
        <v>-18.793441999999999</v>
      </c>
      <c r="J74" s="17">
        <f t="shared" si="14"/>
        <v>-82.039541999999997</v>
      </c>
      <c r="K74" s="17">
        <f t="shared" si="14"/>
        <v>-18.793441999999999</v>
      </c>
      <c r="L74" s="17">
        <f t="shared" si="14"/>
        <v>-18.793441999999999</v>
      </c>
      <c r="M74" s="17">
        <f t="shared" si="14"/>
        <v>-18.793441999999999</v>
      </c>
      <c r="N74" s="17">
        <f t="shared" si="14"/>
        <v>-18.793441999999999</v>
      </c>
      <c r="O74" s="17">
        <f t="shared" si="14"/>
        <v>-18.793441999999999</v>
      </c>
      <c r="P74" s="17">
        <f t="shared" si="14"/>
        <v>-18.793441999999999</v>
      </c>
      <c r="Q74" s="17">
        <f t="shared" si="14"/>
        <v>0</v>
      </c>
      <c r="S74" s="17">
        <f>SUM(C74:Q74)</f>
        <v>-640.19073742199987</v>
      </c>
    </row>
    <row r="75" spans="2:19" ht="3" hidden="1" customHeight="1" outlineLevel="1" x14ac:dyDescent="0.25">
      <c r="B75" s="20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S75" s="4"/>
    </row>
    <row r="76" spans="2:19" ht="18" hidden="1" customHeight="1" outlineLevel="1" x14ac:dyDescent="0.25">
      <c r="B76" s="70" t="s">
        <v>37</v>
      </c>
      <c r="C76" s="68">
        <f t="shared" ref="C76:Q76" si="15">SUM(C77:C80)</f>
        <v>199.3004802537998</v>
      </c>
      <c r="D76" s="68">
        <f t="shared" si="15"/>
        <v>43.462141999999993</v>
      </c>
      <c r="E76" s="68">
        <f t="shared" si="15"/>
        <v>43.462141999999993</v>
      </c>
      <c r="F76" s="68">
        <f t="shared" si="15"/>
        <v>42.140141999999997</v>
      </c>
      <c r="G76" s="68">
        <f t="shared" si="15"/>
        <v>43.462141999999993</v>
      </c>
      <c r="H76" s="68">
        <f t="shared" si="15"/>
        <v>10.412141999999999</v>
      </c>
      <c r="I76" s="68">
        <f t="shared" si="15"/>
        <v>18.793441999999999</v>
      </c>
      <c r="J76" s="68">
        <f t="shared" si="15"/>
        <v>18.793441999999999</v>
      </c>
      <c r="K76" s="68">
        <f t="shared" si="15"/>
        <v>18.793441999999999</v>
      </c>
      <c r="L76" s="68">
        <f t="shared" si="15"/>
        <v>18.793441999999999</v>
      </c>
      <c r="M76" s="68">
        <f t="shared" si="15"/>
        <v>18.793441999999999</v>
      </c>
      <c r="N76" s="68">
        <f t="shared" si="15"/>
        <v>18.793441999999999</v>
      </c>
      <c r="O76" s="68">
        <f t="shared" si="15"/>
        <v>18.793441999999999</v>
      </c>
      <c r="P76" s="68">
        <f t="shared" si="15"/>
        <v>18.793441999999999</v>
      </c>
      <c r="Q76" s="68">
        <f t="shared" si="15"/>
        <v>0</v>
      </c>
      <c r="S76" s="68">
        <f t="shared" ref="S76:S88" si="16">SUM(C76:Q76)</f>
        <v>532.58672625379995</v>
      </c>
    </row>
    <row r="77" spans="2:19" ht="18" hidden="1" customHeight="1" outlineLevel="3" x14ac:dyDescent="0.25">
      <c r="B77" s="39" t="s">
        <v>10</v>
      </c>
      <c r="C77" s="28">
        <v>62.278904422799819</v>
      </c>
      <c r="D77" s="28">
        <v>6.1004519999999998</v>
      </c>
      <c r="E77" s="28">
        <v>6.1004519999999998</v>
      </c>
      <c r="F77" s="28">
        <v>6.1004519999999998</v>
      </c>
      <c r="G77" s="28">
        <v>6.1004519999999998</v>
      </c>
      <c r="H77" s="28">
        <v>6.1004519999999998</v>
      </c>
      <c r="I77" s="28">
        <v>6.1004519999999998</v>
      </c>
      <c r="J77" s="28">
        <v>6.1004519999999998</v>
      </c>
      <c r="K77" s="28">
        <v>6.1004519999999998</v>
      </c>
      <c r="L77" s="28">
        <v>6.1004519999999998</v>
      </c>
      <c r="M77" s="28">
        <v>6.1004519999999998</v>
      </c>
      <c r="N77" s="28">
        <v>6.1004519999999998</v>
      </c>
      <c r="O77" s="28">
        <v>6.1004519999999998</v>
      </c>
      <c r="P77" s="28">
        <v>6.1004519999999998</v>
      </c>
      <c r="Q77" s="28">
        <v>0</v>
      </c>
      <c r="S77" s="28">
        <f t="shared" si="16"/>
        <v>141.58478042279984</v>
      </c>
    </row>
    <row r="78" spans="2:19" ht="18" hidden="1" customHeight="1" outlineLevel="3" x14ac:dyDescent="0.25">
      <c r="B78" s="39" t="s">
        <v>11</v>
      </c>
      <c r="C78" s="28">
        <v>17.186</v>
      </c>
      <c r="D78" s="28">
        <v>33.049999999999997</v>
      </c>
      <c r="E78" s="28">
        <v>33.049999999999997</v>
      </c>
      <c r="F78" s="28">
        <v>31.728000000000002</v>
      </c>
      <c r="G78" s="28">
        <v>33.049999999999997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S78" s="28">
        <f t="shared" si="16"/>
        <v>148.06400000000002</v>
      </c>
    </row>
    <row r="79" spans="2:19" ht="18" hidden="1" customHeight="1" outlineLevel="3" x14ac:dyDescent="0.25">
      <c r="B79" s="39" t="s">
        <v>12</v>
      </c>
      <c r="C79" s="28">
        <v>24.288755830999996</v>
      </c>
      <c r="D79" s="28">
        <v>4.3116899999999996</v>
      </c>
      <c r="E79" s="28">
        <v>4.3116899999999996</v>
      </c>
      <c r="F79" s="28">
        <v>4.3116899999999996</v>
      </c>
      <c r="G79" s="28">
        <v>4.3116899999999996</v>
      </c>
      <c r="H79" s="28">
        <v>4.3116899999999996</v>
      </c>
      <c r="I79" s="28">
        <v>4.3116899999999996</v>
      </c>
      <c r="J79" s="28">
        <v>4.3116899999999996</v>
      </c>
      <c r="K79" s="28">
        <v>4.3116899999999996</v>
      </c>
      <c r="L79" s="28">
        <v>4.3116899999999996</v>
      </c>
      <c r="M79" s="28">
        <v>4.3116899999999996</v>
      </c>
      <c r="N79" s="28">
        <v>4.3116899999999996</v>
      </c>
      <c r="O79" s="28">
        <v>4.3116899999999996</v>
      </c>
      <c r="P79" s="28">
        <v>4.3116899999999996</v>
      </c>
      <c r="Q79" s="28">
        <v>0</v>
      </c>
      <c r="S79" s="28">
        <f t="shared" si="16"/>
        <v>80.340725830999986</v>
      </c>
    </row>
    <row r="80" spans="2:19" ht="18" hidden="1" customHeight="1" outlineLevel="3" x14ac:dyDescent="0.25">
      <c r="B80" s="39" t="s">
        <v>13</v>
      </c>
      <c r="C80" s="28">
        <v>95.546819999999997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8.3812999999999995</v>
      </c>
      <c r="J80" s="28">
        <v>8.3812999999999995</v>
      </c>
      <c r="K80" s="28">
        <v>8.3812999999999995</v>
      </c>
      <c r="L80" s="28">
        <v>8.3812999999999995</v>
      </c>
      <c r="M80" s="28">
        <v>8.3812999999999995</v>
      </c>
      <c r="N80" s="28">
        <v>8.3812999999999995</v>
      </c>
      <c r="O80" s="28">
        <v>8.3812999999999995</v>
      </c>
      <c r="P80" s="28">
        <v>8.3812999999999995</v>
      </c>
      <c r="Q80" s="28">
        <v>0</v>
      </c>
      <c r="S80" s="28">
        <f t="shared" si="16"/>
        <v>162.59722000000002</v>
      </c>
    </row>
    <row r="81" spans="2:19" ht="3" hidden="1" customHeight="1" outlineLevel="2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S81" s="20"/>
    </row>
    <row r="82" spans="2:19" ht="18" hidden="1" customHeight="1" outlineLevel="1" x14ac:dyDescent="0.25">
      <c r="B82" s="70" t="s">
        <v>38</v>
      </c>
      <c r="C82" s="68">
        <f>C83+C90</f>
        <v>44.357911168200005</v>
      </c>
      <c r="D82" s="68">
        <f t="shared" ref="D82:Q82" si="17">D83+D90</f>
        <v>0</v>
      </c>
      <c r="E82" s="68">
        <f t="shared" si="17"/>
        <v>0</v>
      </c>
      <c r="F82" s="68">
        <f t="shared" si="17"/>
        <v>0</v>
      </c>
      <c r="G82" s="68">
        <f t="shared" si="17"/>
        <v>0</v>
      </c>
      <c r="H82" s="68">
        <f t="shared" si="17"/>
        <v>0</v>
      </c>
      <c r="I82" s="68">
        <f t="shared" si="17"/>
        <v>0</v>
      </c>
      <c r="J82" s="68">
        <f t="shared" si="17"/>
        <v>63.246099999999998</v>
      </c>
      <c r="K82" s="68">
        <f t="shared" si="17"/>
        <v>0</v>
      </c>
      <c r="L82" s="68">
        <f t="shared" si="17"/>
        <v>0</v>
      </c>
      <c r="M82" s="68">
        <f t="shared" si="17"/>
        <v>0</v>
      </c>
      <c r="N82" s="68">
        <f t="shared" si="17"/>
        <v>0</v>
      </c>
      <c r="O82" s="68">
        <f t="shared" si="17"/>
        <v>0</v>
      </c>
      <c r="P82" s="68">
        <f t="shared" si="17"/>
        <v>0</v>
      </c>
      <c r="Q82" s="68">
        <f t="shared" si="17"/>
        <v>0</v>
      </c>
      <c r="S82" s="68">
        <f t="shared" si="16"/>
        <v>107.6040111682</v>
      </c>
    </row>
    <row r="83" spans="2:19" ht="18" hidden="1" customHeight="1" outlineLevel="2" x14ac:dyDescent="0.25">
      <c r="B83" s="64" t="s">
        <v>39</v>
      </c>
      <c r="C83" s="18">
        <f>SUM(C84:C88)</f>
        <v>37.111811168200006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56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S83" s="18">
        <f t="shared" si="16"/>
        <v>93.111811168200006</v>
      </c>
    </row>
    <row r="84" spans="2:19" ht="18" hidden="1" customHeight="1" outlineLevel="3" x14ac:dyDescent="0.25">
      <c r="B84" s="71" t="s">
        <v>53</v>
      </c>
      <c r="C84" s="28">
        <v>11.2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S84" s="28">
        <f t="shared" si="16"/>
        <v>11.2</v>
      </c>
    </row>
    <row r="85" spans="2:19" ht="18" hidden="1" customHeight="1" outlineLevel="3" x14ac:dyDescent="0.25">
      <c r="B85" s="71" t="s">
        <v>54</v>
      </c>
      <c r="C85" s="28">
        <v>20.16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S85" s="28">
        <f t="shared" si="16"/>
        <v>20.16</v>
      </c>
    </row>
    <row r="86" spans="2:19" ht="18" hidden="1" customHeight="1" outlineLevel="3" x14ac:dyDescent="0.25">
      <c r="B86" s="71" t="s">
        <v>72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56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S86" s="28">
        <f t="shared" si="16"/>
        <v>56</v>
      </c>
    </row>
    <row r="87" spans="2:19" ht="18" hidden="1" customHeight="1" outlineLevel="3" x14ac:dyDescent="0.25">
      <c r="B87" s="71" t="s">
        <v>55</v>
      </c>
      <c r="C87" s="28">
        <v>1.6182465671999999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S87" s="28">
        <f t="shared" si="16"/>
        <v>1.6182465671999999</v>
      </c>
    </row>
    <row r="88" spans="2:19" ht="18" hidden="1" customHeight="1" outlineLevel="3" x14ac:dyDescent="0.25">
      <c r="B88" s="71" t="s">
        <v>56</v>
      </c>
      <c r="C88" s="28">
        <v>4.1335646009999998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S88" s="28">
        <f t="shared" si="16"/>
        <v>4.1335646009999998</v>
      </c>
    </row>
    <row r="89" spans="2:19" ht="3" hidden="1" customHeight="1" outlineLevel="2" x14ac:dyDescent="0.25">
      <c r="B89" s="76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S89" s="28"/>
    </row>
    <row r="90" spans="2:19" ht="18" hidden="1" customHeight="1" outlineLevel="2" x14ac:dyDescent="0.25">
      <c r="B90" s="64" t="s">
        <v>40</v>
      </c>
      <c r="C90" s="18">
        <f>SUM(C91:C106)</f>
        <v>7.2461000000000002</v>
      </c>
      <c r="D90" s="18">
        <f t="shared" ref="D90:Q90" si="18">SUM(D91:D106)</f>
        <v>0</v>
      </c>
      <c r="E90" s="18">
        <f t="shared" si="18"/>
        <v>0</v>
      </c>
      <c r="F90" s="18">
        <f t="shared" si="18"/>
        <v>0</v>
      </c>
      <c r="G90" s="18">
        <f t="shared" si="18"/>
        <v>0</v>
      </c>
      <c r="H90" s="18">
        <f t="shared" si="18"/>
        <v>0</v>
      </c>
      <c r="I90" s="18">
        <f t="shared" si="18"/>
        <v>0</v>
      </c>
      <c r="J90" s="18">
        <f t="shared" si="18"/>
        <v>7.2461000000000002</v>
      </c>
      <c r="K90" s="18">
        <f t="shared" si="18"/>
        <v>0</v>
      </c>
      <c r="L90" s="18">
        <f t="shared" si="18"/>
        <v>0</v>
      </c>
      <c r="M90" s="18">
        <f t="shared" si="18"/>
        <v>0</v>
      </c>
      <c r="N90" s="18">
        <f t="shared" si="18"/>
        <v>0</v>
      </c>
      <c r="O90" s="18">
        <f t="shared" si="18"/>
        <v>0</v>
      </c>
      <c r="P90" s="18">
        <f t="shared" si="18"/>
        <v>0</v>
      </c>
      <c r="Q90" s="18">
        <f t="shared" si="18"/>
        <v>0</v>
      </c>
      <c r="S90" s="18">
        <f>SUM(C90:Q90)</f>
        <v>14.4922</v>
      </c>
    </row>
    <row r="91" spans="2:19" ht="18" hidden="1" customHeight="1" outlineLevel="3" x14ac:dyDescent="0.25">
      <c r="B91" s="71" t="s">
        <v>57</v>
      </c>
      <c r="C91" s="28">
        <v>0.36249999999999999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0.36249999999999999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S91" s="28">
        <f t="shared" ref="S91:S106" si="19">SUM(C91:Q91)</f>
        <v>0.72499999999999998</v>
      </c>
    </row>
    <row r="92" spans="2:19" ht="18" hidden="1" customHeight="1" outlineLevel="3" x14ac:dyDescent="0.25">
      <c r="B92" s="71" t="s">
        <v>58</v>
      </c>
      <c r="C92" s="28">
        <v>0.255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0.255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S92" s="28">
        <f t="shared" si="19"/>
        <v>0.51</v>
      </c>
    </row>
    <row r="93" spans="2:19" ht="18" hidden="1" customHeight="1" outlineLevel="3" x14ac:dyDescent="0.25">
      <c r="B93" s="71" t="s">
        <v>73</v>
      </c>
      <c r="C93" s="28">
        <v>2.6219999999999999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2.6219999999999999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S93" s="28">
        <f t="shared" si="19"/>
        <v>5.2439999999999998</v>
      </c>
    </row>
    <row r="94" spans="2:19" ht="18" hidden="1" customHeight="1" outlineLevel="3" x14ac:dyDescent="0.25">
      <c r="B94" s="71" t="s">
        <v>59</v>
      </c>
      <c r="C94" s="28">
        <v>0.126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0.126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S94" s="28">
        <f t="shared" si="19"/>
        <v>0.252</v>
      </c>
    </row>
    <row r="95" spans="2:19" ht="18" hidden="1" customHeight="1" outlineLevel="3" x14ac:dyDescent="0.25">
      <c r="B95" s="71" t="s">
        <v>60</v>
      </c>
      <c r="C95" s="28">
        <v>0.26729999999999998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0.26729999999999998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S95" s="28">
        <f t="shared" si="19"/>
        <v>0.53459999999999996</v>
      </c>
    </row>
    <row r="96" spans="2:19" ht="18" hidden="1" customHeight="1" outlineLevel="3" x14ac:dyDescent="0.25">
      <c r="B96" s="71" t="s">
        <v>61</v>
      </c>
      <c r="C96" s="28">
        <v>2.4E-2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2.4E-2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S96" s="28">
        <f t="shared" si="19"/>
        <v>4.8000000000000001E-2</v>
      </c>
    </row>
    <row r="97" spans="2:55" ht="18" hidden="1" customHeight="1" outlineLevel="3" x14ac:dyDescent="0.25">
      <c r="B97" s="71" t="s">
        <v>62</v>
      </c>
      <c r="C97" s="28">
        <v>7.1999999999999995E-2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7.1999999999999995E-2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S97" s="28">
        <f t="shared" si="19"/>
        <v>0.14399999999999999</v>
      </c>
    </row>
    <row r="98" spans="2:55" ht="18" hidden="1" customHeight="1" outlineLevel="3" x14ac:dyDescent="0.25">
      <c r="B98" s="71" t="s">
        <v>63</v>
      </c>
      <c r="C98" s="28">
        <v>0.09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0.09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S98" s="28">
        <f t="shared" si="19"/>
        <v>0.18</v>
      </c>
    </row>
    <row r="99" spans="2:55" ht="18" hidden="1" customHeight="1" outlineLevel="3" x14ac:dyDescent="0.25">
      <c r="B99" s="71" t="s">
        <v>64</v>
      </c>
      <c r="C99" s="28">
        <v>0.185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0.185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S99" s="28">
        <f t="shared" si="19"/>
        <v>0.37</v>
      </c>
    </row>
    <row r="100" spans="2:55" ht="18" hidden="1" customHeight="1" outlineLevel="3" x14ac:dyDescent="0.25">
      <c r="B100" s="71" t="s">
        <v>65</v>
      </c>
      <c r="C100" s="28">
        <v>0.308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0.308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S100" s="28">
        <f t="shared" si="19"/>
        <v>0.61599999999999999</v>
      </c>
    </row>
    <row r="101" spans="2:55" ht="18" hidden="1" customHeight="1" outlineLevel="3" x14ac:dyDescent="0.25">
      <c r="B101" s="71" t="s">
        <v>66</v>
      </c>
      <c r="C101" s="28">
        <v>1.2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1.2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0</v>
      </c>
      <c r="S101" s="28">
        <f t="shared" si="19"/>
        <v>2.4</v>
      </c>
    </row>
    <row r="102" spans="2:55" ht="18" hidden="1" customHeight="1" outlineLevel="3" x14ac:dyDescent="0.25">
      <c r="B102" s="71" t="s">
        <v>67</v>
      </c>
      <c r="C102" s="28">
        <v>0.4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0.4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S102" s="28">
        <f t="shared" si="19"/>
        <v>0.8</v>
      </c>
    </row>
    <row r="103" spans="2:55" ht="18" hidden="1" customHeight="1" outlineLevel="3" x14ac:dyDescent="0.25">
      <c r="B103" s="71" t="s">
        <v>68</v>
      </c>
      <c r="C103" s="28">
        <v>2.4E-2</v>
      </c>
      <c r="D103" s="28">
        <v>0</v>
      </c>
      <c r="E103" s="28">
        <v>0</v>
      </c>
      <c r="F103" s="28">
        <v>0</v>
      </c>
      <c r="G103" s="28">
        <v>0</v>
      </c>
      <c r="H103" s="28">
        <v>0</v>
      </c>
      <c r="I103" s="28">
        <v>0</v>
      </c>
      <c r="J103" s="28">
        <v>2.4E-2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S103" s="28">
        <f t="shared" si="19"/>
        <v>4.8000000000000001E-2</v>
      </c>
    </row>
    <row r="104" spans="2:55" ht="18" hidden="1" customHeight="1" outlineLevel="3" x14ac:dyDescent="0.25">
      <c r="B104" s="71" t="s">
        <v>69</v>
      </c>
      <c r="C104" s="28">
        <v>2.4E-2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2.4E-2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S104" s="28">
        <f t="shared" si="19"/>
        <v>4.8000000000000001E-2</v>
      </c>
    </row>
    <row r="105" spans="2:55" ht="18" hidden="1" customHeight="1" outlineLevel="3" x14ac:dyDescent="0.25">
      <c r="B105" s="71" t="s">
        <v>70</v>
      </c>
      <c r="C105" s="28">
        <v>6.3E-3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6.3E-3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S105" s="28">
        <f t="shared" si="19"/>
        <v>1.26E-2</v>
      </c>
    </row>
    <row r="106" spans="2:55" ht="18" hidden="1" customHeight="1" outlineLevel="3" x14ac:dyDescent="0.25">
      <c r="B106" s="71" t="s">
        <v>71</v>
      </c>
      <c r="C106" s="28">
        <v>1.28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1.28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S106" s="28">
        <f t="shared" si="19"/>
        <v>2.56</v>
      </c>
    </row>
    <row r="107" spans="2:55" ht="3" customHeight="1" x14ac:dyDescent="0.25"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S107" s="35"/>
      <c r="BC107" s="5"/>
    </row>
    <row r="108" spans="2:55" ht="18" customHeight="1" collapsed="1" x14ac:dyDescent="0.25">
      <c r="B108" s="16" t="s">
        <v>41</v>
      </c>
      <c r="C108" s="17">
        <f>-(C110+C111+C112)</f>
        <v>-11.087379724437112</v>
      </c>
      <c r="D108" s="17">
        <f t="shared" ref="D108:Q108" si="20">-(D110+D111+D112)</f>
        <v>-6.8233899169343086</v>
      </c>
      <c r="E108" s="17">
        <f t="shared" si="20"/>
        <v>-6.7489649306672357</v>
      </c>
      <c r="F108" s="17">
        <f t="shared" si="20"/>
        <v>-6.6773218952579318</v>
      </c>
      <c r="G108" s="17">
        <f t="shared" si="20"/>
        <v>-9.3711144423083645</v>
      </c>
      <c r="H108" s="17">
        <f t="shared" si="20"/>
        <v>-11.972386751043436</v>
      </c>
      <c r="I108" s="17">
        <f t="shared" si="20"/>
        <v>-13.35913147586125</v>
      </c>
      <c r="J108" s="17">
        <f t="shared" si="20"/>
        <v>-11.199097252072185</v>
      </c>
      <c r="K108" s="17">
        <f t="shared" si="20"/>
        <v>-12.611458809517973</v>
      </c>
      <c r="L108" s="17">
        <f t="shared" si="20"/>
        <v>-12.30148072476481</v>
      </c>
      <c r="M108" s="17">
        <f t="shared" si="20"/>
        <v>-13.160106863876015</v>
      </c>
      <c r="N108" s="17">
        <f t="shared" si="20"/>
        <v>-16.108052676709843</v>
      </c>
      <c r="O108" s="17">
        <f t="shared" si="20"/>
        <v>-19.213425393883128</v>
      </c>
      <c r="P108" s="17">
        <f t="shared" si="20"/>
        <v>-20.158257466568958</v>
      </c>
      <c r="Q108" s="17">
        <f t="shared" si="20"/>
        <v>-21.744915017118572</v>
      </c>
      <c r="S108" s="17">
        <f>SUM(C108:Q108)</f>
        <v>-192.5364833410211</v>
      </c>
    </row>
    <row r="109" spans="2:55" ht="3" hidden="1" customHeight="1" outlineLevel="1" x14ac:dyDescent="0.2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S109" s="35"/>
    </row>
    <row r="110" spans="2:55" ht="18" hidden="1" customHeight="1" outlineLevel="1" x14ac:dyDescent="0.25">
      <c r="B110" s="65" t="s">
        <v>42</v>
      </c>
      <c r="C110" s="42">
        <v>6.6524278346622667</v>
      </c>
      <c r="D110" s="42">
        <v>6.8233899169343086</v>
      </c>
      <c r="E110" s="42">
        <v>6.7489649306672357</v>
      </c>
      <c r="F110" s="42">
        <v>6.6773218952579318</v>
      </c>
      <c r="G110" s="42">
        <v>6.6093155986690055</v>
      </c>
      <c r="H110" s="42">
        <v>6.6946784287276735</v>
      </c>
      <c r="I110" s="42">
        <v>6.6946784287276735</v>
      </c>
      <c r="J110" s="42">
        <v>6.6946784287276735</v>
      </c>
      <c r="K110" s="42">
        <v>6.6946784287276735</v>
      </c>
      <c r="L110" s="42">
        <v>6.6987869364596317</v>
      </c>
      <c r="M110" s="42">
        <v>6.6946784287276735</v>
      </c>
      <c r="N110" s="42">
        <v>6.6946784287276735</v>
      </c>
      <c r="O110" s="42">
        <v>6.6946784287276735</v>
      </c>
      <c r="P110" s="42">
        <v>6.6946784287276735</v>
      </c>
      <c r="Q110" s="42">
        <v>6.7252389725421065</v>
      </c>
      <c r="S110" s="42">
        <f>SUM(C110:Q110)</f>
        <v>100.49287351501384</v>
      </c>
      <c r="T110" s="28"/>
      <c r="U110" s="28"/>
      <c r="V110" s="28"/>
      <c r="W110" s="28"/>
      <c r="X110" s="28"/>
      <c r="Y110" s="28"/>
    </row>
    <row r="111" spans="2:55" ht="18" hidden="1" customHeight="1" outlineLevel="1" x14ac:dyDescent="0.25">
      <c r="B111" s="65" t="s">
        <v>43</v>
      </c>
      <c r="C111" s="42">
        <v>4.4349518897748448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S111" s="42">
        <f>SUM(C111:Q111)</f>
        <v>4.4349518897748448</v>
      </c>
    </row>
    <row r="112" spans="2:55" ht="18" hidden="1" customHeight="1" outlineLevel="1" x14ac:dyDescent="0.25">
      <c r="B112" s="65" t="s">
        <v>44</v>
      </c>
      <c r="C112" s="42">
        <v>0</v>
      </c>
      <c r="D112" s="42">
        <v>0</v>
      </c>
      <c r="E112" s="42">
        <v>0</v>
      </c>
      <c r="F112" s="42">
        <v>0</v>
      </c>
      <c r="G112" s="42">
        <v>2.7617988436393581</v>
      </c>
      <c r="H112" s="42">
        <v>5.2777083223157621</v>
      </c>
      <c r="I112" s="42">
        <v>6.664453047133577</v>
      </c>
      <c r="J112" s="42">
        <v>4.5044188233445128</v>
      </c>
      <c r="K112" s="42">
        <v>5.9167803807902999</v>
      </c>
      <c r="L112" s="42">
        <v>5.6026937883051779</v>
      </c>
      <c r="M112" s="42">
        <v>6.4654284351483415</v>
      </c>
      <c r="N112" s="42">
        <v>9.4133742479821692</v>
      </c>
      <c r="O112" s="42">
        <v>12.518746965155454</v>
      </c>
      <c r="P112" s="42">
        <v>13.463579037841285</v>
      </c>
      <c r="Q112" s="42">
        <v>15.019676044576466</v>
      </c>
      <c r="S112" s="42">
        <f>SUM(C112:Q112)</f>
        <v>87.608657936232404</v>
      </c>
    </row>
    <row r="113" spans="2:19" ht="3" customHeight="1" x14ac:dyDescent="0.25">
      <c r="B113" s="20"/>
      <c r="C113" s="37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S113" s="35"/>
    </row>
    <row r="114" spans="2:19" ht="18" customHeight="1" collapsed="1" x14ac:dyDescent="0.25">
      <c r="B114" s="16" t="s">
        <v>45</v>
      </c>
      <c r="C114" s="17">
        <f t="shared" ref="C114:Q114" si="21">C116+C117</f>
        <v>-4.6916204305390758</v>
      </c>
      <c r="D114" s="17">
        <f t="shared" si="21"/>
        <v>-0.26457051808169663</v>
      </c>
      <c r="E114" s="17">
        <f t="shared" si="21"/>
        <v>-0.95433135603723085</v>
      </c>
      <c r="F114" s="17">
        <f t="shared" si="21"/>
        <v>1.1312897659743748E-2</v>
      </c>
      <c r="G114" s="17">
        <f t="shared" si="21"/>
        <v>1.483061985449674E-2</v>
      </c>
      <c r="H114" s="17">
        <f t="shared" si="21"/>
        <v>-0.14286844922027833</v>
      </c>
      <c r="I114" s="17">
        <f t="shared" si="21"/>
        <v>-0.13505360831789673</v>
      </c>
      <c r="J114" s="17">
        <f t="shared" si="21"/>
        <v>-0.13505360831789673</v>
      </c>
      <c r="K114" s="17">
        <f t="shared" si="21"/>
        <v>-0.13505360831789673</v>
      </c>
      <c r="L114" s="17">
        <f t="shared" si="21"/>
        <v>-0.13948122384539655</v>
      </c>
      <c r="M114" s="17">
        <f t="shared" si="21"/>
        <v>-0.13073901515910327</v>
      </c>
      <c r="N114" s="17">
        <f t="shared" si="21"/>
        <v>-0.13505360831789673</v>
      </c>
      <c r="O114" s="17">
        <f t="shared" si="21"/>
        <v>-0.13505360831789673</v>
      </c>
      <c r="P114" s="17">
        <f t="shared" si="21"/>
        <v>-0.13505360831789673</v>
      </c>
      <c r="Q114" s="17">
        <f t="shared" si="21"/>
        <v>5.1556287590520631</v>
      </c>
      <c r="S114" s="17">
        <f>SUM(C114:Q114)</f>
        <v>-1.9521603662238576</v>
      </c>
    </row>
    <row r="115" spans="2:19" ht="3" hidden="1" customHeight="1" outlineLevel="1" x14ac:dyDescent="0.25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S115" s="4"/>
    </row>
    <row r="116" spans="2:19" ht="18" hidden="1" customHeight="1" outlineLevel="1" x14ac:dyDescent="0.25">
      <c r="B116" s="65" t="s">
        <v>46</v>
      </c>
      <c r="C116" s="42">
        <v>-4.6916204305390758</v>
      </c>
      <c r="D116" s="42">
        <v>-9.4993876014019207E-2</v>
      </c>
      <c r="E116" s="42">
        <v>-0.80366310909972416</v>
      </c>
      <c r="F116" s="42">
        <v>0.15401417588016919</v>
      </c>
      <c r="G116" s="42">
        <v>0.15360042596217394</v>
      </c>
      <c r="H116" s="42">
        <v>-8.0195535594835832E-3</v>
      </c>
      <c r="I116" s="42">
        <v>0</v>
      </c>
      <c r="J116" s="42">
        <v>0</v>
      </c>
      <c r="K116" s="42">
        <v>0</v>
      </c>
      <c r="L116" s="42">
        <v>-4.4276155274998175E-3</v>
      </c>
      <c r="M116" s="42">
        <v>4.4276155274998175E-3</v>
      </c>
      <c r="N116" s="42">
        <v>0</v>
      </c>
      <c r="O116" s="42">
        <v>0</v>
      </c>
      <c r="P116" s="42">
        <v>0</v>
      </c>
      <c r="Q116" s="42">
        <v>5.2906823673699597</v>
      </c>
      <c r="S116" s="4"/>
    </row>
    <row r="117" spans="2:19" ht="18" hidden="1" customHeight="1" outlineLevel="1" x14ac:dyDescent="0.25">
      <c r="B117" s="65" t="s">
        <v>47</v>
      </c>
      <c r="C117" s="42"/>
      <c r="D117" s="42">
        <v>-0.16957664206767742</v>
      </c>
      <c r="E117" s="42">
        <v>-0.15066824693750663</v>
      </c>
      <c r="F117" s="42">
        <v>-0.14270127822042544</v>
      </c>
      <c r="G117" s="42">
        <v>-0.1387698061076772</v>
      </c>
      <c r="H117" s="42">
        <v>-0.13484889566079475</v>
      </c>
      <c r="I117" s="42">
        <v>-0.13505360831789673</v>
      </c>
      <c r="J117" s="42">
        <v>-0.13505360831789673</v>
      </c>
      <c r="K117" s="42">
        <v>-0.13505360831789673</v>
      </c>
      <c r="L117" s="42">
        <v>-0.13505360831789673</v>
      </c>
      <c r="M117" s="42">
        <v>-0.13516663068660309</v>
      </c>
      <c r="N117" s="42">
        <v>-0.13505360831789673</v>
      </c>
      <c r="O117" s="42">
        <v>-0.13505360831789673</v>
      </c>
      <c r="P117" s="42">
        <v>-0.13505360831789673</v>
      </c>
      <c r="Q117" s="42">
        <v>-0.13505360831789673</v>
      </c>
      <c r="S117" s="4"/>
    </row>
    <row r="118" spans="2:19" ht="3" customHeight="1" x14ac:dyDescent="0.25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S118" s="4"/>
    </row>
    <row r="119" spans="2:19" ht="18" customHeight="1" x14ac:dyDescent="0.25">
      <c r="B119" s="47" t="s">
        <v>48</v>
      </c>
      <c r="C119" s="17">
        <f t="shared" ref="C119:Q119" si="22">C10+C17+C74+C108+C114</f>
        <v>-206.60501753034271</v>
      </c>
      <c r="D119" s="17">
        <f t="shared" si="22"/>
        <v>8.2485847221319553</v>
      </c>
      <c r="E119" s="17">
        <f t="shared" si="22"/>
        <v>10.084210616910964</v>
      </c>
      <c r="F119" s="17">
        <f t="shared" si="22"/>
        <v>14.760258314873633</v>
      </c>
      <c r="G119" s="17">
        <f t="shared" si="22"/>
        <v>13.480467510684576</v>
      </c>
      <c r="H119" s="17">
        <f t="shared" si="22"/>
        <v>43.554985243363717</v>
      </c>
      <c r="I119" s="17">
        <f t="shared" si="22"/>
        <v>35.501253888370293</v>
      </c>
      <c r="J119" s="17">
        <f t="shared" si="22"/>
        <v>-26.117347366458645</v>
      </c>
      <c r="K119" s="17">
        <f t="shared" si="22"/>
        <v>35.176506156587585</v>
      </c>
      <c r="L119" s="17">
        <f t="shared" si="22"/>
        <v>35.091091297157199</v>
      </c>
      <c r="M119" s="17">
        <f t="shared" si="22"/>
        <v>34.010876011732336</v>
      </c>
      <c r="N119" s="17">
        <f t="shared" si="22"/>
        <v>30.930834305939708</v>
      </c>
      <c r="O119" s="17">
        <f t="shared" si="22"/>
        <v>27.76184752176642</v>
      </c>
      <c r="P119" s="17">
        <f t="shared" si="22"/>
        <v>26.817015449080589</v>
      </c>
      <c r="Q119" s="17">
        <f t="shared" si="22"/>
        <v>118.6815534346055</v>
      </c>
      <c r="S119" s="17">
        <f>SUM(C119:Q119)</f>
        <v>201.37711957640312</v>
      </c>
    </row>
    <row r="120" spans="2:19" ht="3" customHeight="1" x14ac:dyDescent="0.25">
      <c r="C120" s="48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50"/>
      <c r="S120" s="35"/>
    </row>
    <row r="121" spans="2:19" ht="18" customHeight="1" x14ac:dyDescent="0.25">
      <c r="B121" s="47" t="s">
        <v>49</v>
      </c>
      <c r="C121" s="17">
        <f>C119</f>
        <v>-206.60501753034271</v>
      </c>
      <c r="D121" s="17">
        <f>C121+D119</f>
        <v>-198.35643280821074</v>
      </c>
      <c r="E121" s="17">
        <f t="shared" ref="E121:Q121" si="23">D121+E119</f>
        <v>-188.27222219129979</v>
      </c>
      <c r="F121" s="17">
        <f t="shared" si="23"/>
        <v>-173.51196387642617</v>
      </c>
      <c r="G121" s="17">
        <f t="shared" si="23"/>
        <v>-160.03149636574159</v>
      </c>
      <c r="H121" s="17">
        <f t="shared" si="23"/>
        <v>-116.47651112237787</v>
      </c>
      <c r="I121" s="17">
        <f t="shared" si="23"/>
        <v>-80.975257234007586</v>
      </c>
      <c r="J121" s="17">
        <f t="shared" si="23"/>
        <v>-107.09260460046623</v>
      </c>
      <c r="K121" s="17">
        <f t="shared" si="23"/>
        <v>-71.916098443878639</v>
      </c>
      <c r="L121" s="17">
        <f t="shared" si="23"/>
        <v>-36.82500714672144</v>
      </c>
      <c r="M121" s="17">
        <f t="shared" si="23"/>
        <v>-2.8141311349891041</v>
      </c>
      <c r="N121" s="17">
        <f t="shared" si="23"/>
        <v>28.116703170950604</v>
      </c>
      <c r="O121" s="17">
        <f t="shared" si="23"/>
        <v>55.878550692717027</v>
      </c>
      <c r="P121" s="17">
        <f t="shared" si="23"/>
        <v>82.695566141797613</v>
      </c>
      <c r="Q121" s="17">
        <f t="shared" si="23"/>
        <v>201.37711957640312</v>
      </c>
      <c r="S121"/>
    </row>
    <row r="122" spans="2:19" ht="3" customHeight="1" x14ac:dyDescent="0.25">
      <c r="D122" s="52"/>
      <c r="E122" s="52"/>
      <c r="F122" s="53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S122"/>
    </row>
    <row r="123" spans="2:19" ht="18" customHeight="1" x14ac:dyDescent="0.25">
      <c r="B123" s="55" t="s">
        <v>50</v>
      </c>
      <c r="C123" s="56">
        <f>IRR(C119:Q119)</f>
        <v>7.6872612000408624E-2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S123"/>
    </row>
    <row r="124" spans="2:19" ht="18" customHeight="1" x14ac:dyDescent="0.25">
      <c r="B124"/>
      <c r="C12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S124" s="4"/>
    </row>
    <row r="125" spans="2:19" ht="18" customHeight="1" x14ac:dyDescent="0.25">
      <c r="B125" s="30"/>
      <c r="C125" s="2"/>
      <c r="D125" s="3"/>
      <c r="E125" s="3"/>
      <c r="S125" s="4"/>
    </row>
    <row r="126" spans="2:19" ht="18" customHeight="1" x14ac:dyDescent="0.25">
      <c r="B126" s="30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S126" s="4"/>
    </row>
    <row r="127" spans="2:19" ht="18" customHeight="1" x14ac:dyDescent="0.25">
      <c r="B127" s="3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S127" s="4"/>
    </row>
    <row r="128" spans="2:19" ht="18" customHeight="1" x14ac:dyDescent="0.25">
      <c r="B128" s="30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S128" s="4"/>
    </row>
    <row r="129" spans="4:19" ht="18" customHeight="1" x14ac:dyDescent="0.25">
      <c r="S129" s="4"/>
    </row>
    <row r="130" spans="4:19" ht="18" customHeight="1" x14ac:dyDescent="0.25">
      <c r="S130" s="4"/>
    </row>
    <row r="131" spans="4:19" ht="18" customHeight="1" x14ac:dyDescent="0.25">
      <c r="S131" s="4"/>
    </row>
    <row r="132" spans="4:19" ht="18" customHeight="1" x14ac:dyDescent="0.25">
      <c r="S132" s="4"/>
    </row>
    <row r="133" spans="4:19" ht="18" customHeight="1" x14ac:dyDescent="0.25">
      <c r="S133" s="4"/>
    </row>
    <row r="134" spans="4:19" ht="18" customHeight="1" x14ac:dyDescent="0.25">
      <c r="S134" s="4"/>
    </row>
    <row r="135" spans="4:19" ht="18" customHeight="1" x14ac:dyDescent="0.25">
      <c r="D135" s="62"/>
      <c r="S135" s="4"/>
    </row>
    <row r="136" spans="4:19" ht="18" customHeight="1" x14ac:dyDescent="0.25">
      <c r="D136" s="62"/>
      <c r="S136" s="4"/>
    </row>
    <row r="137" spans="4:19" ht="18" customHeight="1" x14ac:dyDescent="0.25">
      <c r="D137" s="62"/>
      <c r="S137" s="4"/>
    </row>
    <row r="138" spans="4:19" ht="18" customHeight="1" x14ac:dyDescent="0.25">
      <c r="D138" s="62"/>
      <c r="S138" s="4"/>
    </row>
    <row r="139" spans="4:19" ht="18" customHeight="1" x14ac:dyDescent="0.25">
      <c r="D139" s="62"/>
      <c r="S139" s="4"/>
    </row>
    <row r="140" spans="4:19" ht="18" customHeight="1" x14ac:dyDescent="0.25">
      <c r="D140" s="62"/>
      <c r="S140" s="4"/>
    </row>
    <row r="141" spans="4:19" ht="18" customHeight="1" x14ac:dyDescent="0.25">
      <c r="D141" s="62"/>
      <c r="S141" s="4"/>
    </row>
    <row r="142" spans="4:19" ht="18" customHeight="1" x14ac:dyDescent="0.25">
      <c r="D142" s="62"/>
      <c r="S142" s="4"/>
    </row>
    <row r="143" spans="4:19" ht="18" customHeight="1" x14ac:dyDescent="0.25">
      <c r="D143" s="62"/>
      <c r="S143" s="4"/>
    </row>
    <row r="144" spans="4:19" ht="18" customHeight="1" x14ac:dyDescent="0.25">
      <c r="D144" s="62"/>
      <c r="S144" s="4"/>
    </row>
    <row r="145" spans="4:19" ht="18" customHeight="1" x14ac:dyDescent="0.25">
      <c r="D145" s="62"/>
      <c r="S145" s="4"/>
    </row>
    <row r="146" spans="4:19" ht="18" customHeight="1" x14ac:dyDescent="0.25">
      <c r="D146" s="62"/>
      <c r="S146" s="4"/>
    </row>
    <row r="147" spans="4:19" ht="18" customHeight="1" x14ac:dyDescent="0.25">
      <c r="D147" s="62"/>
      <c r="S147" s="4"/>
    </row>
    <row r="148" spans="4:19" ht="18" customHeight="1" x14ac:dyDescent="0.25">
      <c r="D148" s="62"/>
      <c r="S148" s="4"/>
    </row>
    <row r="149" spans="4:19" ht="18" customHeight="1" x14ac:dyDescent="0.25">
      <c r="D149" s="62"/>
      <c r="S149" s="4"/>
    </row>
    <row r="150" spans="4:19" ht="18" customHeight="1" x14ac:dyDescent="0.25">
      <c r="S150" s="4"/>
    </row>
    <row r="151" spans="4:19" ht="18" customHeight="1" x14ac:dyDescent="0.25">
      <c r="S151" s="4"/>
    </row>
    <row r="152" spans="4:19" ht="18" customHeight="1" x14ac:dyDescent="0.25">
      <c r="S152" s="4"/>
    </row>
    <row r="153" spans="4:19" ht="18" customHeight="1" x14ac:dyDescent="0.25">
      <c r="S153" s="4"/>
    </row>
    <row r="154" spans="4:19" ht="18" customHeight="1" x14ac:dyDescent="0.25">
      <c r="S154" s="4"/>
    </row>
    <row r="155" spans="4:19" ht="18" customHeight="1" x14ac:dyDescent="0.25">
      <c r="S155" s="4"/>
    </row>
    <row r="156" spans="4:19" ht="18" customHeight="1" x14ac:dyDescent="0.25">
      <c r="S156" s="4"/>
    </row>
    <row r="157" spans="4:19" ht="18" customHeight="1" x14ac:dyDescent="0.25">
      <c r="S157" s="6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C46:Q46 S52 S4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37CE-3057-1C46-B59F-CA69799E99F2}">
  <sheetPr codeName="Planilha3">
    <outlinePr summaryBelow="0"/>
  </sheetPr>
  <dimension ref="A5:BJ155"/>
  <sheetViews>
    <sheetView showGridLines="0" tabSelected="1" zoomScale="55" zoomScaleNormal="55" workbookViewId="0">
      <selection activeCell="B122" sqref="B122:C122"/>
    </sheetView>
  </sheetViews>
  <sheetFormatPr baseColWidth="10" defaultColWidth="9.42578125" defaultRowHeight="18" customHeight="1" outlineLevelRow="3" x14ac:dyDescent="0.25"/>
  <cols>
    <col min="1" max="1" width="9.42578125" customWidth="1"/>
    <col min="2" max="2" width="46.5703125" style="5" bestFit="1" customWidth="1"/>
    <col min="3" max="3" width="15.42578125" style="51" bestFit="1" customWidth="1"/>
    <col min="4" max="16" width="15.140625" style="57" bestFit="1" customWidth="1"/>
    <col min="17" max="17" width="15.140625" style="58" bestFit="1" customWidth="1"/>
    <col min="18" max="18" width="0.85546875" customWidth="1"/>
    <col min="19" max="19" width="13.140625" style="61" bestFit="1" customWidth="1"/>
    <col min="20" max="20" width="15.5703125" style="2" customWidth="1"/>
    <col min="21" max="22" width="15.5703125" customWidth="1"/>
    <col min="23" max="23" width="9.5703125" bestFit="1" customWidth="1"/>
    <col min="56" max="240" width="9.42578125" style="5"/>
    <col min="241" max="241" width="6.42578125" style="5" customWidth="1"/>
    <col min="242" max="245" width="5.5703125" style="5" customWidth="1"/>
    <col min="246" max="249" width="6.5703125" style="5" customWidth="1"/>
    <col min="250" max="251" width="5.5703125" style="5" customWidth="1"/>
    <col min="252" max="252" width="6.5703125" style="5" customWidth="1"/>
    <col min="253" max="496" width="9.42578125" style="5"/>
    <col min="497" max="497" width="6.42578125" style="5" customWidth="1"/>
    <col min="498" max="501" width="5.5703125" style="5" customWidth="1"/>
    <col min="502" max="505" width="6.5703125" style="5" customWidth="1"/>
    <col min="506" max="507" width="5.5703125" style="5" customWidth="1"/>
    <col min="508" max="508" width="6.5703125" style="5" customWidth="1"/>
    <col min="509" max="752" width="9.42578125" style="5"/>
    <col min="753" max="753" width="6.42578125" style="5" customWidth="1"/>
    <col min="754" max="757" width="5.5703125" style="5" customWidth="1"/>
    <col min="758" max="761" width="6.5703125" style="5" customWidth="1"/>
    <col min="762" max="763" width="5.5703125" style="5" customWidth="1"/>
    <col min="764" max="764" width="6.5703125" style="5" customWidth="1"/>
    <col min="765" max="1008" width="9.42578125" style="5"/>
    <col min="1009" max="1009" width="6.42578125" style="5" customWidth="1"/>
    <col min="1010" max="1013" width="5.5703125" style="5" customWidth="1"/>
    <col min="1014" max="1017" width="6.5703125" style="5" customWidth="1"/>
    <col min="1018" max="1019" width="5.5703125" style="5" customWidth="1"/>
    <col min="1020" max="1020" width="6.5703125" style="5" customWidth="1"/>
    <col min="1021" max="1264" width="9.42578125" style="5"/>
    <col min="1265" max="1265" width="6.42578125" style="5" customWidth="1"/>
    <col min="1266" max="1269" width="5.5703125" style="5" customWidth="1"/>
    <col min="1270" max="1273" width="6.5703125" style="5" customWidth="1"/>
    <col min="1274" max="1275" width="5.5703125" style="5" customWidth="1"/>
    <col min="1276" max="1276" width="6.5703125" style="5" customWidth="1"/>
    <col min="1277" max="1520" width="9.42578125" style="5"/>
    <col min="1521" max="1521" width="6.42578125" style="5" customWidth="1"/>
    <col min="1522" max="1525" width="5.5703125" style="5" customWidth="1"/>
    <col min="1526" max="1529" width="6.5703125" style="5" customWidth="1"/>
    <col min="1530" max="1531" width="5.5703125" style="5" customWidth="1"/>
    <col min="1532" max="1532" width="6.5703125" style="5" customWidth="1"/>
    <col min="1533" max="1776" width="9.42578125" style="5"/>
    <col min="1777" max="1777" width="6.42578125" style="5" customWidth="1"/>
    <col min="1778" max="1781" width="5.5703125" style="5" customWidth="1"/>
    <col min="1782" max="1785" width="6.5703125" style="5" customWidth="1"/>
    <col min="1786" max="1787" width="5.5703125" style="5" customWidth="1"/>
    <col min="1788" max="1788" width="6.5703125" style="5" customWidth="1"/>
    <col min="1789" max="2032" width="9.42578125" style="5"/>
    <col min="2033" max="2033" width="6.42578125" style="5" customWidth="1"/>
    <col min="2034" max="2037" width="5.5703125" style="5" customWidth="1"/>
    <col min="2038" max="2041" width="6.5703125" style="5" customWidth="1"/>
    <col min="2042" max="2043" width="5.5703125" style="5" customWidth="1"/>
    <col min="2044" max="2044" width="6.5703125" style="5" customWidth="1"/>
    <col min="2045" max="2288" width="9.42578125" style="5"/>
    <col min="2289" max="2289" width="6.42578125" style="5" customWidth="1"/>
    <col min="2290" max="2293" width="5.5703125" style="5" customWidth="1"/>
    <col min="2294" max="2297" width="6.5703125" style="5" customWidth="1"/>
    <col min="2298" max="2299" width="5.5703125" style="5" customWidth="1"/>
    <col min="2300" max="2300" width="6.5703125" style="5" customWidth="1"/>
    <col min="2301" max="2544" width="9.42578125" style="5"/>
    <col min="2545" max="2545" width="6.42578125" style="5" customWidth="1"/>
    <col min="2546" max="2549" width="5.5703125" style="5" customWidth="1"/>
    <col min="2550" max="2553" width="6.5703125" style="5" customWidth="1"/>
    <col min="2554" max="2555" width="5.5703125" style="5" customWidth="1"/>
    <col min="2556" max="2556" width="6.5703125" style="5" customWidth="1"/>
    <col min="2557" max="2800" width="9.42578125" style="5"/>
    <col min="2801" max="2801" width="6.42578125" style="5" customWidth="1"/>
    <col min="2802" max="2805" width="5.5703125" style="5" customWidth="1"/>
    <col min="2806" max="2809" width="6.5703125" style="5" customWidth="1"/>
    <col min="2810" max="2811" width="5.5703125" style="5" customWidth="1"/>
    <col min="2812" max="2812" width="6.5703125" style="5" customWidth="1"/>
    <col min="2813" max="3056" width="9.42578125" style="5"/>
    <col min="3057" max="3057" width="6.42578125" style="5" customWidth="1"/>
    <col min="3058" max="3061" width="5.5703125" style="5" customWidth="1"/>
    <col min="3062" max="3065" width="6.5703125" style="5" customWidth="1"/>
    <col min="3066" max="3067" width="5.5703125" style="5" customWidth="1"/>
    <col min="3068" max="3068" width="6.5703125" style="5" customWidth="1"/>
    <col min="3069" max="3312" width="9.42578125" style="5"/>
    <col min="3313" max="3313" width="6.42578125" style="5" customWidth="1"/>
    <col min="3314" max="3317" width="5.5703125" style="5" customWidth="1"/>
    <col min="3318" max="3321" width="6.5703125" style="5" customWidth="1"/>
    <col min="3322" max="3323" width="5.5703125" style="5" customWidth="1"/>
    <col min="3324" max="3324" width="6.5703125" style="5" customWidth="1"/>
    <col min="3325" max="3568" width="9.42578125" style="5"/>
    <col min="3569" max="3569" width="6.42578125" style="5" customWidth="1"/>
    <col min="3570" max="3573" width="5.5703125" style="5" customWidth="1"/>
    <col min="3574" max="3577" width="6.5703125" style="5" customWidth="1"/>
    <col min="3578" max="3579" width="5.5703125" style="5" customWidth="1"/>
    <col min="3580" max="3580" width="6.5703125" style="5" customWidth="1"/>
    <col min="3581" max="3824" width="9.42578125" style="5"/>
    <col min="3825" max="3825" width="6.42578125" style="5" customWidth="1"/>
    <col min="3826" max="3829" width="5.5703125" style="5" customWidth="1"/>
    <col min="3830" max="3833" width="6.5703125" style="5" customWidth="1"/>
    <col min="3834" max="3835" width="5.5703125" style="5" customWidth="1"/>
    <col min="3836" max="3836" width="6.5703125" style="5" customWidth="1"/>
    <col min="3837" max="4080" width="9.42578125" style="5"/>
    <col min="4081" max="4081" width="6.42578125" style="5" customWidth="1"/>
    <col min="4082" max="4085" width="5.5703125" style="5" customWidth="1"/>
    <col min="4086" max="4089" width="6.5703125" style="5" customWidth="1"/>
    <col min="4090" max="4091" width="5.5703125" style="5" customWidth="1"/>
    <col min="4092" max="4092" width="6.5703125" style="5" customWidth="1"/>
    <col min="4093" max="4336" width="9.42578125" style="5"/>
    <col min="4337" max="4337" width="6.42578125" style="5" customWidth="1"/>
    <col min="4338" max="4341" width="5.5703125" style="5" customWidth="1"/>
    <col min="4342" max="4345" width="6.5703125" style="5" customWidth="1"/>
    <col min="4346" max="4347" width="5.5703125" style="5" customWidth="1"/>
    <col min="4348" max="4348" width="6.5703125" style="5" customWidth="1"/>
    <col min="4349" max="4592" width="9.42578125" style="5"/>
    <col min="4593" max="4593" width="6.42578125" style="5" customWidth="1"/>
    <col min="4594" max="4597" width="5.5703125" style="5" customWidth="1"/>
    <col min="4598" max="4601" width="6.5703125" style="5" customWidth="1"/>
    <col min="4602" max="4603" width="5.5703125" style="5" customWidth="1"/>
    <col min="4604" max="4604" width="6.5703125" style="5" customWidth="1"/>
    <col min="4605" max="4848" width="9.42578125" style="5"/>
    <col min="4849" max="4849" width="6.42578125" style="5" customWidth="1"/>
    <col min="4850" max="4853" width="5.5703125" style="5" customWidth="1"/>
    <col min="4854" max="4857" width="6.5703125" style="5" customWidth="1"/>
    <col min="4858" max="4859" width="5.5703125" style="5" customWidth="1"/>
    <col min="4860" max="4860" width="6.5703125" style="5" customWidth="1"/>
    <col min="4861" max="5104" width="9.42578125" style="5"/>
    <col min="5105" max="5105" width="6.42578125" style="5" customWidth="1"/>
    <col min="5106" max="5109" width="5.5703125" style="5" customWidth="1"/>
    <col min="5110" max="5113" width="6.5703125" style="5" customWidth="1"/>
    <col min="5114" max="5115" width="5.5703125" style="5" customWidth="1"/>
    <col min="5116" max="5116" width="6.5703125" style="5" customWidth="1"/>
    <col min="5117" max="5360" width="9.42578125" style="5"/>
    <col min="5361" max="5361" width="6.42578125" style="5" customWidth="1"/>
    <col min="5362" max="5365" width="5.5703125" style="5" customWidth="1"/>
    <col min="5366" max="5369" width="6.5703125" style="5" customWidth="1"/>
    <col min="5370" max="5371" width="5.5703125" style="5" customWidth="1"/>
    <col min="5372" max="5372" width="6.5703125" style="5" customWidth="1"/>
    <col min="5373" max="5616" width="9.42578125" style="5"/>
    <col min="5617" max="5617" width="6.42578125" style="5" customWidth="1"/>
    <col min="5618" max="5621" width="5.5703125" style="5" customWidth="1"/>
    <col min="5622" max="5625" width="6.5703125" style="5" customWidth="1"/>
    <col min="5626" max="5627" width="5.5703125" style="5" customWidth="1"/>
    <col min="5628" max="5628" width="6.5703125" style="5" customWidth="1"/>
    <col min="5629" max="5872" width="9.42578125" style="5"/>
    <col min="5873" max="5873" width="6.42578125" style="5" customWidth="1"/>
    <col min="5874" max="5877" width="5.5703125" style="5" customWidth="1"/>
    <col min="5878" max="5881" width="6.5703125" style="5" customWidth="1"/>
    <col min="5882" max="5883" width="5.5703125" style="5" customWidth="1"/>
    <col min="5884" max="5884" width="6.5703125" style="5" customWidth="1"/>
    <col min="5885" max="6128" width="9.42578125" style="5"/>
    <col min="6129" max="6129" width="6.42578125" style="5" customWidth="1"/>
    <col min="6130" max="6133" width="5.5703125" style="5" customWidth="1"/>
    <col min="6134" max="6137" width="6.5703125" style="5" customWidth="1"/>
    <col min="6138" max="6139" width="5.5703125" style="5" customWidth="1"/>
    <col min="6140" max="6140" width="6.5703125" style="5" customWidth="1"/>
    <col min="6141" max="6384" width="9.42578125" style="5"/>
    <col min="6385" max="6385" width="6.42578125" style="5" customWidth="1"/>
    <col min="6386" max="6389" width="5.5703125" style="5" customWidth="1"/>
    <col min="6390" max="6393" width="6.5703125" style="5" customWidth="1"/>
    <col min="6394" max="6395" width="5.5703125" style="5" customWidth="1"/>
    <col min="6396" max="6396" width="6.5703125" style="5" customWidth="1"/>
    <col min="6397" max="6640" width="9.42578125" style="5"/>
    <col min="6641" max="6641" width="6.42578125" style="5" customWidth="1"/>
    <col min="6642" max="6645" width="5.5703125" style="5" customWidth="1"/>
    <col min="6646" max="6649" width="6.5703125" style="5" customWidth="1"/>
    <col min="6650" max="6651" width="5.5703125" style="5" customWidth="1"/>
    <col min="6652" max="6652" width="6.5703125" style="5" customWidth="1"/>
    <col min="6653" max="6896" width="9.42578125" style="5"/>
    <col min="6897" max="6897" width="6.42578125" style="5" customWidth="1"/>
    <col min="6898" max="6901" width="5.5703125" style="5" customWidth="1"/>
    <col min="6902" max="6905" width="6.5703125" style="5" customWidth="1"/>
    <col min="6906" max="6907" width="5.5703125" style="5" customWidth="1"/>
    <col min="6908" max="6908" width="6.5703125" style="5" customWidth="1"/>
    <col min="6909" max="7152" width="9.42578125" style="5"/>
    <col min="7153" max="7153" width="6.42578125" style="5" customWidth="1"/>
    <col min="7154" max="7157" width="5.5703125" style="5" customWidth="1"/>
    <col min="7158" max="7161" width="6.5703125" style="5" customWidth="1"/>
    <col min="7162" max="7163" width="5.5703125" style="5" customWidth="1"/>
    <col min="7164" max="7164" width="6.5703125" style="5" customWidth="1"/>
    <col min="7165" max="7408" width="9.42578125" style="5"/>
    <col min="7409" max="7409" width="6.42578125" style="5" customWidth="1"/>
    <col min="7410" max="7413" width="5.5703125" style="5" customWidth="1"/>
    <col min="7414" max="7417" width="6.5703125" style="5" customWidth="1"/>
    <col min="7418" max="7419" width="5.5703125" style="5" customWidth="1"/>
    <col min="7420" max="7420" width="6.5703125" style="5" customWidth="1"/>
    <col min="7421" max="7664" width="9.42578125" style="5"/>
    <col min="7665" max="7665" width="6.42578125" style="5" customWidth="1"/>
    <col min="7666" max="7669" width="5.5703125" style="5" customWidth="1"/>
    <col min="7670" max="7673" width="6.5703125" style="5" customWidth="1"/>
    <col min="7674" max="7675" width="5.5703125" style="5" customWidth="1"/>
    <col min="7676" max="7676" width="6.5703125" style="5" customWidth="1"/>
    <col min="7677" max="7920" width="9.42578125" style="5"/>
    <col min="7921" max="7921" width="6.42578125" style="5" customWidth="1"/>
    <col min="7922" max="7925" width="5.5703125" style="5" customWidth="1"/>
    <col min="7926" max="7929" width="6.5703125" style="5" customWidth="1"/>
    <col min="7930" max="7931" width="5.5703125" style="5" customWidth="1"/>
    <col min="7932" max="7932" width="6.5703125" style="5" customWidth="1"/>
    <col min="7933" max="8176" width="9.42578125" style="5"/>
    <col min="8177" max="8177" width="6.42578125" style="5" customWidth="1"/>
    <col min="8178" max="8181" width="5.5703125" style="5" customWidth="1"/>
    <col min="8182" max="8185" width="6.5703125" style="5" customWidth="1"/>
    <col min="8186" max="8187" width="5.5703125" style="5" customWidth="1"/>
    <col min="8188" max="8188" width="6.5703125" style="5" customWidth="1"/>
    <col min="8189" max="8432" width="9.42578125" style="5"/>
    <col min="8433" max="8433" width="6.42578125" style="5" customWidth="1"/>
    <col min="8434" max="8437" width="5.5703125" style="5" customWidth="1"/>
    <col min="8438" max="8441" width="6.5703125" style="5" customWidth="1"/>
    <col min="8442" max="8443" width="5.5703125" style="5" customWidth="1"/>
    <col min="8444" max="8444" width="6.5703125" style="5" customWidth="1"/>
    <col min="8445" max="8688" width="9.42578125" style="5"/>
    <col min="8689" max="8689" width="6.42578125" style="5" customWidth="1"/>
    <col min="8690" max="8693" width="5.5703125" style="5" customWidth="1"/>
    <col min="8694" max="8697" width="6.5703125" style="5" customWidth="1"/>
    <col min="8698" max="8699" width="5.5703125" style="5" customWidth="1"/>
    <col min="8700" max="8700" width="6.5703125" style="5" customWidth="1"/>
    <col min="8701" max="8944" width="9.42578125" style="5"/>
    <col min="8945" max="8945" width="6.42578125" style="5" customWidth="1"/>
    <col min="8946" max="8949" width="5.5703125" style="5" customWidth="1"/>
    <col min="8950" max="8953" width="6.5703125" style="5" customWidth="1"/>
    <col min="8954" max="8955" width="5.5703125" style="5" customWidth="1"/>
    <col min="8956" max="8956" width="6.5703125" style="5" customWidth="1"/>
    <col min="8957" max="9200" width="9.42578125" style="5"/>
    <col min="9201" max="9201" width="6.42578125" style="5" customWidth="1"/>
    <col min="9202" max="9205" width="5.5703125" style="5" customWidth="1"/>
    <col min="9206" max="9209" width="6.5703125" style="5" customWidth="1"/>
    <col min="9210" max="9211" width="5.5703125" style="5" customWidth="1"/>
    <col min="9212" max="9212" width="6.5703125" style="5" customWidth="1"/>
    <col min="9213" max="9456" width="9.42578125" style="5"/>
    <col min="9457" max="9457" width="6.42578125" style="5" customWidth="1"/>
    <col min="9458" max="9461" width="5.5703125" style="5" customWidth="1"/>
    <col min="9462" max="9465" width="6.5703125" style="5" customWidth="1"/>
    <col min="9466" max="9467" width="5.5703125" style="5" customWidth="1"/>
    <col min="9468" max="9468" width="6.5703125" style="5" customWidth="1"/>
    <col min="9469" max="9712" width="9.42578125" style="5"/>
    <col min="9713" max="9713" width="6.42578125" style="5" customWidth="1"/>
    <col min="9714" max="9717" width="5.5703125" style="5" customWidth="1"/>
    <col min="9718" max="9721" width="6.5703125" style="5" customWidth="1"/>
    <col min="9722" max="9723" width="5.5703125" style="5" customWidth="1"/>
    <col min="9724" max="9724" width="6.5703125" style="5" customWidth="1"/>
    <col min="9725" max="9968" width="9.42578125" style="5"/>
    <col min="9969" max="9969" width="6.42578125" style="5" customWidth="1"/>
    <col min="9970" max="9973" width="5.5703125" style="5" customWidth="1"/>
    <col min="9974" max="9977" width="6.5703125" style="5" customWidth="1"/>
    <col min="9978" max="9979" width="5.5703125" style="5" customWidth="1"/>
    <col min="9980" max="9980" width="6.5703125" style="5" customWidth="1"/>
    <col min="9981" max="10224" width="9.42578125" style="5"/>
    <col min="10225" max="10225" width="6.42578125" style="5" customWidth="1"/>
    <col min="10226" max="10229" width="5.5703125" style="5" customWidth="1"/>
    <col min="10230" max="10233" width="6.5703125" style="5" customWidth="1"/>
    <col min="10234" max="10235" width="5.5703125" style="5" customWidth="1"/>
    <col min="10236" max="10236" width="6.5703125" style="5" customWidth="1"/>
    <col min="10237" max="10480" width="9.42578125" style="5"/>
    <col min="10481" max="10481" width="6.42578125" style="5" customWidth="1"/>
    <col min="10482" max="10485" width="5.5703125" style="5" customWidth="1"/>
    <col min="10486" max="10489" width="6.5703125" style="5" customWidth="1"/>
    <col min="10490" max="10491" width="5.5703125" style="5" customWidth="1"/>
    <col min="10492" max="10492" width="6.5703125" style="5" customWidth="1"/>
    <col min="10493" max="10736" width="9.42578125" style="5"/>
    <col min="10737" max="10737" width="6.42578125" style="5" customWidth="1"/>
    <col min="10738" max="10741" width="5.5703125" style="5" customWidth="1"/>
    <col min="10742" max="10745" width="6.5703125" style="5" customWidth="1"/>
    <col min="10746" max="10747" width="5.5703125" style="5" customWidth="1"/>
    <col min="10748" max="10748" width="6.5703125" style="5" customWidth="1"/>
    <col min="10749" max="10992" width="9.42578125" style="5"/>
    <col min="10993" max="10993" width="6.42578125" style="5" customWidth="1"/>
    <col min="10994" max="10997" width="5.5703125" style="5" customWidth="1"/>
    <col min="10998" max="11001" width="6.5703125" style="5" customWidth="1"/>
    <col min="11002" max="11003" width="5.5703125" style="5" customWidth="1"/>
    <col min="11004" max="11004" width="6.5703125" style="5" customWidth="1"/>
    <col min="11005" max="11248" width="9.42578125" style="5"/>
    <col min="11249" max="11249" width="6.42578125" style="5" customWidth="1"/>
    <col min="11250" max="11253" width="5.5703125" style="5" customWidth="1"/>
    <col min="11254" max="11257" width="6.5703125" style="5" customWidth="1"/>
    <col min="11258" max="11259" width="5.5703125" style="5" customWidth="1"/>
    <col min="11260" max="11260" width="6.5703125" style="5" customWidth="1"/>
    <col min="11261" max="11504" width="9.42578125" style="5"/>
    <col min="11505" max="11505" width="6.42578125" style="5" customWidth="1"/>
    <col min="11506" max="11509" width="5.5703125" style="5" customWidth="1"/>
    <col min="11510" max="11513" width="6.5703125" style="5" customWidth="1"/>
    <col min="11514" max="11515" width="5.5703125" style="5" customWidth="1"/>
    <col min="11516" max="11516" width="6.5703125" style="5" customWidth="1"/>
    <col min="11517" max="11760" width="9.42578125" style="5"/>
    <col min="11761" max="11761" width="6.42578125" style="5" customWidth="1"/>
    <col min="11762" max="11765" width="5.5703125" style="5" customWidth="1"/>
    <col min="11766" max="11769" width="6.5703125" style="5" customWidth="1"/>
    <col min="11770" max="11771" width="5.5703125" style="5" customWidth="1"/>
    <col min="11772" max="11772" width="6.5703125" style="5" customWidth="1"/>
    <col min="11773" max="12016" width="9.42578125" style="5"/>
    <col min="12017" max="12017" width="6.42578125" style="5" customWidth="1"/>
    <col min="12018" max="12021" width="5.5703125" style="5" customWidth="1"/>
    <col min="12022" max="12025" width="6.5703125" style="5" customWidth="1"/>
    <col min="12026" max="12027" width="5.5703125" style="5" customWidth="1"/>
    <col min="12028" max="12028" width="6.5703125" style="5" customWidth="1"/>
    <col min="12029" max="12272" width="9.42578125" style="5"/>
    <col min="12273" max="12273" width="6.42578125" style="5" customWidth="1"/>
    <col min="12274" max="12277" width="5.5703125" style="5" customWidth="1"/>
    <col min="12278" max="12281" width="6.5703125" style="5" customWidth="1"/>
    <col min="12282" max="12283" width="5.5703125" style="5" customWidth="1"/>
    <col min="12284" max="12284" width="6.5703125" style="5" customWidth="1"/>
    <col min="12285" max="12528" width="9.42578125" style="5"/>
    <col min="12529" max="12529" width="6.42578125" style="5" customWidth="1"/>
    <col min="12530" max="12533" width="5.5703125" style="5" customWidth="1"/>
    <col min="12534" max="12537" width="6.5703125" style="5" customWidth="1"/>
    <col min="12538" max="12539" width="5.5703125" style="5" customWidth="1"/>
    <col min="12540" max="12540" width="6.5703125" style="5" customWidth="1"/>
    <col min="12541" max="12784" width="9.42578125" style="5"/>
    <col min="12785" max="12785" width="6.42578125" style="5" customWidth="1"/>
    <col min="12786" max="12789" width="5.5703125" style="5" customWidth="1"/>
    <col min="12790" max="12793" width="6.5703125" style="5" customWidth="1"/>
    <col min="12794" max="12795" width="5.5703125" style="5" customWidth="1"/>
    <col min="12796" max="12796" width="6.5703125" style="5" customWidth="1"/>
    <col min="12797" max="13040" width="9.42578125" style="5"/>
    <col min="13041" max="13041" width="6.42578125" style="5" customWidth="1"/>
    <col min="13042" max="13045" width="5.5703125" style="5" customWidth="1"/>
    <col min="13046" max="13049" width="6.5703125" style="5" customWidth="1"/>
    <col min="13050" max="13051" width="5.5703125" style="5" customWidth="1"/>
    <col min="13052" max="13052" width="6.5703125" style="5" customWidth="1"/>
    <col min="13053" max="13296" width="9.42578125" style="5"/>
    <col min="13297" max="13297" width="6.42578125" style="5" customWidth="1"/>
    <col min="13298" max="13301" width="5.5703125" style="5" customWidth="1"/>
    <col min="13302" max="13305" width="6.5703125" style="5" customWidth="1"/>
    <col min="13306" max="13307" width="5.5703125" style="5" customWidth="1"/>
    <col min="13308" max="13308" width="6.5703125" style="5" customWidth="1"/>
    <col min="13309" max="13552" width="9.42578125" style="5"/>
    <col min="13553" max="13553" width="6.42578125" style="5" customWidth="1"/>
    <col min="13554" max="13557" width="5.5703125" style="5" customWidth="1"/>
    <col min="13558" max="13561" width="6.5703125" style="5" customWidth="1"/>
    <col min="13562" max="13563" width="5.5703125" style="5" customWidth="1"/>
    <col min="13564" max="13564" width="6.5703125" style="5" customWidth="1"/>
    <col min="13565" max="13808" width="9.42578125" style="5"/>
    <col min="13809" max="13809" width="6.42578125" style="5" customWidth="1"/>
    <col min="13810" max="13813" width="5.5703125" style="5" customWidth="1"/>
    <col min="13814" max="13817" width="6.5703125" style="5" customWidth="1"/>
    <col min="13818" max="13819" width="5.5703125" style="5" customWidth="1"/>
    <col min="13820" max="13820" width="6.5703125" style="5" customWidth="1"/>
    <col min="13821" max="14064" width="9.42578125" style="5"/>
    <col min="14065" max="14065" width="6.42578125" style="5" customWidth="1"/>
    <col min="14066" max="14069" width="5.5703125" style="5" customWidth="1"/>
    <col min="14070" max="14073" width="6.5703125" style="5" customWidth="1"/>
    <col min="14074" max="14075" width="5.5703125" style="5" customWidth="1"/>
    <col min="14076" max="14076" width="6.5703125" style="5" customWidth="1"/>
    <col min="14077" max="14320" width="9.42578125" style="5"/>
    <col min="14321" max="14321" width="6.42578125" style="5" customWidth="1"/>
    <col min="14322" max="14325" width="5.5703125" style="5" customWidth="1"/>
    <col min="14326" max="14329" width="6.5703125" style="5" customWidth="1"/>
    <col min="14330" max="14331" width="5.5703125" style="5" customWidth="1"/>
    <col min="14332" max="14332" width="6.5703125" style="5" customWidth="1"/>
    <col min="14333" max="14576" width="9.42578125" style="5"/>
    <col min="14577" max="14577" width="6.42578125" style="5" customWidth="1"/>
    <col min="14578" max="14581" width="5.5703125" style="5" customWidth="1"/>
    <col min="14582" max="14585" width="6.5703125" style="5" customWidth="1"/>
    <col min="14586" max="14587" width="5.5703125" style="5" customWidth="1"/>
    <col min="14588" max="14588" width="6.5703125" style="5" customWidth="1"/>
    <col min="14589" max="14832" width="9.42578125" style="5"/>
    <col min="14833" max="14833" width="6.42578125" style="5" customWidth="1"/>
    <col min="14834" max="14837" width="5.5703125" style="5" customWidth="1"/>
    <col min="14838" max="14841" width="6.5703125" style="5" customWidth="1"/>
    <col min="14842" max="14843" width="5.5703125" style="5" customWidth="1"/>
    <col min="14844" max="14844" width="6.5703125" style="5" customWidth="1"/>
    <col min="14845" max="15088" width="9.42578125" style="5"/>
    <col min="15089" max="15089" width="6.42578125" style="5" customWidth="1"/>
    <col min="15090" max="15093" width="5.5703125" style="5" customWidth="1"/>
    <col min="15094" max="15097" width="6.5703125" style="5" customWidth="1"/>
    <col min="15098" max="15099" width="5.5703125" style="5" customWidth="1"/>
    <col min="15100" max="15100" width="6.5703125" style="5" customWidth="1"/>
    <col min="15101" max="15344" width="9.42578125" style="5"/>
    <col min="15345" max="15345" width="6.42578125" style="5" customWidth="1"/>
    <col min="15346" max="15349" width="5.5703125" style="5" customWidth="1"/>
    <col min="15350" max="15353" width="6.5703125" style="5" customWidth="1"/>
    <col min="15354" max="15355" width="5.5703125" style="5" customWidth="1"/>
    <col min="15356" max="15356" width="6.5703125" style="5" customWidth="1"/>
    <col min="15357" max="15600" width="9.42578125" style="5"/>
    <col min="15601" max="15601" width="6.42578125" style="5" customWidth="1"/>
    <col min="15602" max="15605" width="5.5703125" style="5" customWidth="1"/>
    <col min="15606" max="15609" width="6.5703125" style="5" customWidth="1"/>
    <col min="15610" max="15611" width="5.5703125" style="5" customWidth="1"/>
    <col min="15612" max="15612" width="6.5703125" style="5" customWidth="1"/>
    <col min="15613" max="15856" width="9.42578125" style="5"/>
    <col min="15857" max="15857" width="6.42578125" style="5" customWidth="1"/>
    <col min="15858" max="15861" width="5.5703125" style="5" customWidth="1"/>
    <col min="15862" max="15865" width="6.5703125" style="5" customWidth="1"/>
    <col min="15866" max="15867" width="5.5703125" style="5" customWidth="1"/>
    <col min="15868" max="15868" width="6.5703125" style="5" customWidth="1"/>
    <col min="15869" max="16112" width="9.42578125" style="5"/>
    <col min="16113" max="16113" width="6.42578125" style="5" customWidth="1"/>
    <col min="16114" max="16117" width="5.5703125" style="5" customWidth="1"/>
    <col min="16118" max="16121" width="6.5703125" style="5" customWidth="1"/>
    <col min="16122" max="16123" width="5.5703125" style="5" customWidth="1"/>
    <col min="16124" max="16124" width="6.5703125" style="5" customWidth="1"/>
    <col min="16125" max="16384" width="9.42578125" style="5"/>
  </cols>
  <sheetData>
    <row r="5" spans="1:55" ht="18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S5" s="4"/>
    </row>
    <row r="6" spans="1:55" ht="18" customHeight="1" x14ac:dyDescent="0.25">
      <c r="B6" s="6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S6" s="4"/>
    </row>
    <row r="7" spans="1:55" ht="3" customHeight="1" x14ac:dyDescent="0.25">
      <c r="B7" s="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4"/>
    </row>
    <row r="8" spans="1:55" ht="18" customHeight="1" x14ac:dyDescent="0.25">
      <c r="B8" s="7" t="s">
        <v>1</v>
      </c>
      <c r="C8" s="8">
        <v>1</v>
      </c>
      <c r="D8" s="8">
        <f>C8+1</f>
        <v>2</v>
      </c>
      <c r="E8" s="8">
        <f t="shared" ref="E8:Q8" si="0">D8+1</f>
        <v>3</v>
      </c>
      <c r="F8" s="8">
        <f t="shared" si="0"/>
        <v>4</v>
      </c>
      <c r="G8" s="8">
        <f t="shared" si="0"/>
        <v>5</v>
      </c>
      <c r="H8" s="8">
        <f t="shared" si="0"/>
        <v>6</v>
      </c>
      <c r="I8" s="8">
        <f t="shared" si="0"/>
        <v>7</v>
      </c>
      <c r="J8" s="8">
        <f t="shared" si="0"/>
        <v>8</v>
      </c>
      <c r="K8" s="8">
        <f t="shared" si="0"/>
        <v>9</v>
      </c>
      <c r="L8" s="8">
        <f t="shared" si="0"/>
        <v>10</v>
      </c>
      <c r="M8" s="8">
        <f t="shared" si="0"/>
        <v>11</v>
      </c>
      <c r="N8" s="8">
        <f t="shared" si="0"/>
        <v>12</v>
      </c>
      <c r="O8" s="8">
        <f t="shared" si="0"/>
        <v>13</v>
      </c>
      <c r="P8" s="8">
        <f t="shared" si="0"/>
        <v>14</v>
      </c>
      <c r="Q8" s="8">
        <f t="shared" si="0"/>
        <v>15</v>
      </c>
      <c r="S8" s="9" t="s">
        <v>2</v>
      </c>
      <c r="T8" s="10"/>
    </row>
    <row r="9" spans="1:55" ht="3" customHeight="1" x14ac:dyDescent="0.25"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  <c r="P9" s="14"/>
      <c r="Q9" s="14"/>
      <c r="S9" s="15"/>
    </row>
    <row r="10" spans="1:55" s="19" customFormat="1" ht="18" customHeight="1" collapsed="1" x14ac:dyDescent="0.25">
      <c r="A10"/>
      <c r="B10" s="16" t="s">
        <v>3</v>
      </c>
      <c r="C10" s="17">
        <f>C12+C13+C14+C15</f>
        <v>242.42338777783382</v>
      </c>
      <c r="D10" s="17">
        <f t="shared" ref="D10:Q10" si="1">D12+D13+D14+D15</f>
        <v>255.51067584301535</v>
      </c>
      <c r="E10" s="17">
        <f t="shared" si="1"/>
        <v>256.0269551251148</v>
      </c>
      <c r="F10" s="17">
        <f t="shared" si="1"/>
        <v>256.04687052643203</v>
      </c>
      <c r="G10" s="17">
        <f t="shared" si="1"/>
        <v>256.02693596179398</v>
      </c>
      <c r="H10" s="17">
        <f t="shared" si="1"/>
        <v>256.81804288572863</v>
      </c>
      <c r="I10" s="17">
        <f t="shared" si="1"/>
        <v>258.65345006586261</v>
      </c>
      <c r="J10" s="17">
        <f t="shared" si="1"/>
        <v>258.13114809547466</v>
      </c>
      <c r="K10" s="17">
        <f t="shared" si="1"/>
        <v>257.67246019208665</v>
      </c>
      <c r="L10" s="17">
        <f t="shared" si="1"/>
        <v>257.51902036975059</v>
      </c>
      <c r="M10" s="17">
        <f t="shared" si="1"/>
        <v>257.05136482334666</v>
      </c>
      <c r="N10" s="17">
        <f t="shared" si="1"/>
        <v>256.92358352354665</v>
      </c>
      <c r="O10" s="17">
        <f t="shared" si="1"/>
        <v>256.85996945654665</v>
      </c>
      <c r="P10" s="17">
        <f t="shared" si="1"/>
        <v>256.85996945654665</v>
      </c>
      <c r="Q10" s="17">
        <f t="shared" si="1"/>
        <v>333.91688031593708</v>
      </c>
      <c r="R10"/>
      <c r="S10" s="17">
        <f>SUM(C10:Q10)</f>
        <v>3916.4407144190172</v>
      </c>
      <c r="T10" s="18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22" customFormat="1" ht="3" hidden="1" customHeight="1" outlineLevel="1" x14ac:dyDescent="0.25">
      <c r="A11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/>
      <c r="S11" s="21"/>
      <c r="T11" s="2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8" hidden="1" customHeight="1" outlineLevel="1" x14ac:dyDescent="0.25">
      <c r="B12" s="65" t="s">
        <v>4</v>
      </c>
      <c r="C12" s="23">
        <v>188.39448956219061</v>
      </c>
      <c r="D12" s="23">
        <v>195.19791890012115</v>
      </c>
      <c r="E12" s="23">
        <v>193.02896383129911</v>
      </c>
      <c r="F12" s="23">
        <v>190.42379389438264</v>
      </c>
      <c r="G12" s="23">
        <v>187.47904876102243</v>
      </c>
      <c r="H12" s="23">
        <v>187.73322941571664</v>
      </c>
      <c r="I12" s="23">
        <v>187.73322941571664</v>
      </c>
      <c r="J12" s="23">
        <v>187.73322941571664</v>
      </c>
      <c r="K12" s="23">
        <v>187.73322941571664</v>
      </c>
      <c r="L12" s="23">
        <v>187.87017967344858</v>
      </c>
      <c r="M12" s="23">
        <v>187.73322941571664</v>
      </c>
      <c r="N12" s="23">
        <v>187.73322941571664</v>
      </c>
      <c r="O12" s="23">
        <v>187.73322941571664</v>
      </c>
      <c r="P12" s="23">
        <v>187.73322941571664</v>
      </c>
      <c r="Q12" s="23">
        <v>188.75191420953107</v>
      </c>
      <c r="S12" s="23">
        <f>SUM(C12:R12)</f>
        <v>2833.0121441577289</v>
      </c>
    </row>
    <row r="13" spans="1:55" ht="18" hidden="1" customHeight="1" outlineLevel="1" x14ac:dyDescent="0.25">
      <c r="B13" s="65" t="s">
        <v>5</v>
      </c>
      <c r="C13" s="23">
        <v>51.950863668887706</v>
      </c>
      <c r="D13" s="23">
        <v>54.321901086735743</v>
      </c>
      <c r="E13" s="23">
        <v>56.801152652334352</v>
      </c>
      <c r="F13" s="23">
        <v>59.393557259386888</v>
      </c>
      <c r="G13" s="23">
        <v>62.1042792127053</v>
      </c>
      <c r="H13" s="23">
        <v>64.938579586109626</v>
      </c>
      <c r="I13" s="23">
        <v>64.938579586109626</v>
      </c>
      <c r="J13" s="23">
        <v>64.938579586109626</v>
      </c>
      <c r="K13" s="23">
        <v>64.938579586109626</v>
      </c>
      <c r="L13" s="23">
        <v>64.938579586109626</v>
      </c>
      <c r="M13" s="23">
        <v>64.938579586109626</v>
      </c>
      <c r="N13" s="23">
        <v>64.938579586109626</v>
      </c>
      <c r="O13" s="23">
        <v>64.938579586109626</v>
      </c>
      <c r="P13" s="23">
        <v>64.938579586109626</v>
      </c>
      <c r="Q13" s="23">
        <v>64.938579586109626</v>
      </c>
      <c r="S13" s="23">
        <f>SUM(C13:R13)</f>
        <v>933.95754974114652</v>
      </c>
    </row>
    <row r="14" spans="1:55" ht="18" hidden="1" customHeight="1" outlineLevel="1" x14ac:dyDescent="0.25">
      <c r="B14" s="65" t="s">
        <v>6</v>
      </c>
      <c r="C14" s="23">
        <v>2.0780345467555081</v>
      </c>
      <c r="D14" s="23">
        <v>2.1728760434694299</v>
      </c>
      <c r="E14" s="23">
        <v>2.2720461060933741</v>
      </c>
      <c r="F14" s="23">
        <v>2.3757422903754755</v>
      </c>
      <c r="G14" s="23">
        <v>2.4841711685082122</v>
      </c>
      <c r="H14" s="23">
        <v>2.597543183444385</v>
      </c>
      <c r="I14" s="23">
        <v>2.597543183444385</v>
      </c>
      <c r="J14" s="23">
        <v>2.597543183444385</v>
      </c>
      <c r="K14" s="23">
        <v>2.597543183444385</v>
      </c>
      <c r="L14" s="23">
        <v>2.597543183444385</v>
      </c>
      <c r="M14" s="23">
        <v>2.597543183444385</v>
      </c>
      <c r="N14" s="23">
        <v>2.597543183444385</v>
      </c>
      <c r="O14" s="23">
        <v>2.597543183444385</v>
      </c>
      <c r="P14" s="23">
        <v>2.597543183444385</v>
      </c>
      <c r="Q14" s="23">
        <v>2.597543183444385</v>
      </c>
      <c r="S14" s="23">
        <f>SUM(C14:R14)</f>
        <v>37.358301989645859</v>
      </c>
    </row>
    <row r="15" spans="1:55" ht="18" hidden="1" customHeight="1" outlineLevel="1" x14ac:dyDescent="0.25">
      <c r="B15" s="65" t="s">
        <v>7</v>
      </c>
      <c r="C15" s="23">
        <v>0</v>
      </c>
      <c r="D15" s="23">
        <v>3.8179798126890048</v>
      </c>
      <c r="E15" s="23">
        <v>3.9247925353880042</v>
      </c>
      <c r="F15" s="23">
        <v>3.8537770822869986</v>
      </c>
      <c r="G15" s="23">
        <v>3.9594368195580003</v>
      </c>
      <c r="H15" s="23">
        <v>1.5486907004580013</v>
      </c>
      <c r="I15" s="23">
        <v>3.3840978805920012</v>
      </c>
      <c r="J15" s="23">
        <v>2.8617959102040023</v>
      </c>
      <c r="K15" s="23">
        <v>2.4031080068160016</v>
      </c>
      <c r="L15" s="23">
        <v>2.1127179267480023</v>
      </c>
      <c r="M15" s="23">
        <v>1.7820126380760022</v>
      </c>
      <c r="N15" s="23">
        <v>1.6542313382760023</v>
      </c>
      <c r="O15" s="23">
        <v>1.5906172712760021</v>
      </c>
      <c r="P15" s="23">
        <v>1.5906172712760021</v>
      </c>
      <c r="Q15" s="23">
        <v>77.628843336852</v>
      </c>
      <c r="S15" s="23">
        <f>SUM(C15:R15)</f>
        <v>112.11271853049601</v>
      </c>
    </row>
    <row r="16" spans="1:55" ht="3" customHeight="1" x14ac:dyDescent="0.25">
      <c r="B16" s="6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S16" s="23"/>
    </row>
    <row r="17" spans="1:62" s="19" customFormat="1" ht="18" customHeight="1" collapsed="1" x14ac:dyDescent="0.25">
      <c r="A17"/>
      <c r="B17" s="16" t="s">
        <v>8</v>
      </c>
      <c r="C17" s="17">
        <f t="shared" ref="C17:Q17" si="2">-(C19+C57)</f>
        <v>-182.7426472953249</v>
      </c>
      <c r="D17" s="17">
        <f t="shared" si="2"/>
        <v>-189.34197377311747</v>
      </c>
      <c r="E17" s="17">
        <f t="shared" si="2"/>
        <v>-187.23808735636015</v>
      </c>
      <c r="F17" s="17">
        <f t="shared" si="2"/>
        <v>-184.71107253755116</v>
      </c>
      <c r="G17" s="17">
        <f t="shared" si="2"/>
        <v>-181.85466977819175</v>
      </c>
      <c r="H17" s="17">
        <f t="shared" si="2"/>
        <v>-182.10122501324511</v>
      </c>
      <c r="I17" s="17">
        <f t="shared" si="2"/>
        <v>-182.10122501324511</v>
      </c>
      <c r="J17" s="17">
        <f t="shared" si="2"/>
        <v>-182.10122501324511</v>
      </c>
      <c r="K17" s="17">
        <f t="shared" si="2"/>
        <v>-182.10122501324511</v>
      </c>
      <c r="L17" s="17">
        <f t="shared" si="2"/>
        <v>-182.23406676324512</v>
      </c>
      <c r="M17" s="17">
        <f t="shared" si="2"/>
        <v>-182.10122501324511</v>
      </c>
      <c r="N17" s="17">
        <f t="shared" si="2"/>
        <v>-182.10122501324511</v>
      </c>
      <c r="O17" s="17">
        <f t="shared" si="2"/>
        <v>-182.10122501324511</v>
      </c>
      <c r="P17" s="17">
        <f t="shared" si="2"/>
        <v>-182.10122501324511</v>
      </c>
      <c r="Q17" s="17">
        <f t="shared" si="2"/>
        <v>-183.08934926324511</v>
      </c>
      <c r="R17"/>
      <c r="S17" s="17">
        <f>SUM(C17:Q17)</f>
        <v>-2748.0216668729968</v>
      </c>
      <c r="T17" s="2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62" s="19" customFormat="1" ht="3" hidden="1" customHeight="1" outlineLevel="1" x14ac:dyDescent="0.25">
      <c r="A18"/>
      <c r="B18" s="2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/>
      <c r="S18" s="24"/>
      <c r="T18" s="2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62" ht="18" hidden="1" customHeight="1" outlineLevel="1" collapsed="1" x14ac:dyDescent="0.25">
      <c r="B19" s="67" t="s">
        <v>9</v>
      </c>
      <c r="C19" s="68">
        <f>C21+C26+C31+C36+C41+C46+C51</f>
        <v>146.54584308282293</v>
      </c>
      <c r="D19" s="68">
        <f t="shared" ref="D19:S19" si="3">D21+D26+D31+D36+D41+D46+D51</f>
        <v>150.73877006267799</v>
      </c>
      <c r="E19" s="68">
        <f t="shared" si="3"/>
        <v>148.56018705384167</v>
      </c>
      <c r="F19" s="68">
        <f t="shared" si="3"/>
        <v>146.05686548250517</v>
      </c>
      <c r="G19" s="68">
        <f t="shared" si="3"/>
        <v>143.25816345843421</v>
      </c>
      <c r="H19" s="68">
        <f t="shared" si="3"/>
        <v>143.25816345843421</v>
      </c>
      <c r="I19" s="68">
        <f t="shared" si="3"/>
        <v>143.25816345843421</v>
      </c>
      <c r="J19" s="68">
        <f t="shared" si="3"/>
        <v>143.25816345843421</v>
      </c>
      <c r="K19" s="68">
        <f t="shared" si="3"/>
        <v>143.25816345843421</v>
      </c>
      <c r="L19" s="68">
        <f t="shared" si="3"/>
        <v>143.25816345843421</v>
      </c>
      <c r="M19" s="68">
        <f t="shared" si="3"/>
        <v>143.25816345843421</v>
      </c>
      <c r="N19" s="68">
        <f t="shared" si="3"/>
        <v>143.25816345843421</v>
      </c>
      <c r="O19" s="68">
        <f t="shared" si="3"/>
        <v>143.25816345843421</v>
      </c>
      <c r="P19" s="68">
        <f t="shared" si="3"/>
        <v>143.25816345843421</v>
      </c>
      <c r="Q19" s="68">
        <f t="shared" si="3"/>
        <v>143.25816345843421</v>
      </c>
      <c r="S19" s="68">
        <f t="shared" si="3"/>
        <v>2167.7414637246243</v>
      </c>
    </row>
    <row r="20" spans="1:62" s="75" customFormat="1" ht="3" hidden="1" customHeight="1" outlineLevel="2" x14ac:dyDescent="0.25">
      <c r="A20" s="72"/>
      <c r="B20" s="7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/>
      <c r="S20" s="26"/>
      <c r="T20" s="74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</row>
    <row r="21" spans="1:62" ht="18" hidden="1" customHeight="1" outlineLevel="2" collapsed="1" x14ac:dyDescent="0.25">
      <c r="B21" s="77" t="s">
        <v>14</v>
      </c>
      <c r="C21" s="26">
        <f t="shared" ref="C21:Q21" si="4">SUM(C22:C25)</f>
        <v>56.060636842000001</v>
      </c>
      <c r="D21" s="26">
        <f t="shared" si="4"/>
        <v>53.500193341000006</v>
      </c>
      <c r="E21" s="26">
        <f t="shared" si="4"/>
        <v>50.968994054999996</v>
      </c>
      <c r="F21" s="26">
        <f t="shared" si="4"/>
        <v>48.408550554000001</v>
      </c>
      <c r="G21" s="26">
        <f t="shared" si="4"/>
        <v>45.634226472404038</v>
      </c>
      <c r="H21" s="26">
        <f t="shared" si="4"/>
        <v>45.634226472404038</v>
      </c>
      <c r="I21" s="26">
        <f t="shared" si="4"/>
        <v>45.634226472404038</v>
      </c>
      <c r="J21" s="26">
        <f t="shared" si="4"/>
        <v>45.634226472404038</v>
      </c>
      <c r="K21" s="26">
        <f t="shared" si="4"/>
        <v>45.634226472404038</v>
      </c>
      <c r="L21" s="26">
        <f t="shared" si="4"/>
        <v>45.634226472404038</v>
      </c>
      <c r="M21" s="26">
        <f t="shared" si="4"/>
        <v>45.634226472404038</v>
      </c>
      <c r="N21" s="26">
        <f t="shared" si="4"/>
        <v>45.634226472404038</v>
      </c>
      <c r="O21" s="26">
        <f t="shared" si="4"/>
        <v>45.634226472404038</v>
      </c>
      <c r="P21" s="26">
        <f t="shared" si="4"/>
        <v>45.634226472404038</v>
      </c>
      <c r="Q21" s="26">
        <f t="shared" si="4"/>
        <v>45.634226472404038</v>
      </c>
      <c r="S21" s="26">
        <f>SUM(C21:Q21)</f>
        <v>710.9148659884446</v>
      </c>
      <c r="T21" s="28"/>
    </row>
    <row r="22" spans="1:62" ht="18" hidden="1" customHeight="1" outlineLevel="3" x14ac:dyDescent="0.25">
      <c r="B22" s="27" t="s">
        <v>10</v>
      </c>
      <c r="C22" s="28">
        <v>34.670468567</v>
      </c>
      <c r="D22" s="28">
        <v>31.291187046000005</v>
      </c>
      <c r="E22" s="28">
        <v>27.911905524999998</v>
      </c>
      <c r="F22" s="28">
        <v>24.532624004000002</v>
      </c>
      <c r="G22" s="28">
        <v>20.939461902404041</v>
      </c>
      <c r="H22" s="28">
        <v>20.939461902404041</v>
      </c>
      <c r="I22" s="28">
        <v>20.939461902404041</v>
      </c>
      <c r="J22" s="28">
        <v>20.939461902404041</v>
      </c>
      <c r="K22" s="28">
        <v>20.939461902404041</v>
      </c>
      <c r="L22" s="28">
        <v>20.939461902404041</v>
      </c>
      <c r="M22" s="28">
        <v>20.939461902404041</v>
      </c>
      <c r="N22" s="28">
        <v>20.939461902404041</v>
      </c>
      <c r="O22" s="28">
        <v>20.939461902404041</v>
      </c>
      <c r="P22" s="28">
        <v>20.939461902404041</v>
      </c>
      <c r="Q22" s="28">
        <v>20.939461902404041</v>
      </c>
      <c r="S22" s="28">
        <f>SUM(C22:Q22)</f>
        <v>348.7402660684445</v>
      </c>
      <c r="T22" s="28"/>
      <c r="BD22"/>
      <c r="BE22"/>
      <c r="BF22"/>
      <c r="BG22"/>
      <c r="BH22"/>
      <c r="BI22"/>
      <c r="BJ22"/>
    </row>
    <row r="23" spans="1:62" ht="18" hidden="1" customHeight="1" outlineLevel="3" x14ac:dyDescent="0.25">
      <c r="B23" s="27" t="s">
        <v>11</v>
      </c>
      <c r="C23" s="28">
        <v>0.46790744000000001</v>
      </c>
      <c r="D23" s="28">
        <v>1.2867454599999999</v>
      </c>
      <c r="E23" s="28">
        <v>2.1348276949999998</v>
      </c>
      <c r="F23" s="28">
        <v>2.9536657149999996</v>
      </c>
      <c r="G23" s="28">
        <v>3.7725037349999999</v>
      </c>
      <c r="H23" s="28">
        <v>3.7725037349999999</v>
      </c>
      <c r="I23" s="28">
        <v>3.7725037349999999</v>
      </c>
      <c r="J23" s="28">
        <v>3.7725037349999999</v>
      </c>
      <c r="K23" s="28">
        <v>3.7725037349999999</v>
      </c>
      <c r="L23" s="28">
        <v>3.7725037349999999</v>
      </c>
      <c r="M23" s="28">
        <v>3.7725037349999999</v>
      </c>
      <c r="N23" s="28">
        <v>3.7725037349999999</v>
      </c>
      <c r="O23" s="28">
        <v>3.7725037349999999</v>
      </c>
      <c r="P23" s="28">
        <v>3.7725037349999999</v>
      </c>
      <c r="Q23" s="28">
        <v>3.7725037349999999</v>
      </c>
      <c r="S23" s="28">
        <f>SUM(C23:Q23)</f>
        <v>48.340687395000003</v>
      </c>
      <c r="T23" s="28"/>
      <c r="BD23"/>
      <c r="BE23"/>
      <c r="BF23"/>
      <c r="BG23"/>
      <c r="BH23"/>
      <c r="BI23"/>
      <c r="BJ23"/>
    </row>
    <row r="24" spans="1:62" ht="18" hidden="1" customHeight="1" outlineLevel="3" x14ac:dyDescent="0.25">
      <c r="B24" s="27" t="s">
        <v>12</v>
      </c>
      <c r="C24" s="28">
        <v>6.6414129600000011</v>
      </c>
      <c r="D24" s="28">
        <v>6.6414129600000011</v>
      </c>
      <c r="E24" s="28">
        <v>6.6414129600000011</v>
      </c>
      <c r="F24" s="28">
        <v>6.6414129600000011</v>
      </c>
      <c r="G24" s="28">
        <v>6.6414129600000011</v>
      </c>
      <c r="H24" s="28">
        <v>6.6414129600000011</v>
      </c>
      <c r="I24" s="28">
        <v>6.6414129600000011</v>
      </c>
      <c r="J24" s="28">
        <v>6.6414129600000011</v>
      </c>
      <c r="K24" s="28">
        <v>6.6414129600000011</v>
      </c>
      <c r="L24" s="28">
        <v>6.6414129600000011</v>
      </c>
      <c r="M24" s="28">
        <v>6.6414129600000011</v>
      </c>
      <c r="N24" s="28">
        <v>6.6414129600000011</v>
      </c>
      <c r="O24" s="28">
        <v>6.6414129600000011</v>
      </c>
      <c r="P24" s="28">
        <v>6.6414129600000011</v>
      </c>
      <c r="Q24" s="28">
        <v>6.6414129600000011</v>
      </c>
      <c r="S24" s="28">
        <f>SUM(C24:Q24)</f>
        <v>99.621194400000007</v>
      </c>
      <c r="T24" s="28"/>
      <c r="BD24"/>
      <c r="BE24"/>
      <c r="BF24"/>
      <c r="BG24"/>
      <c r="BH24"/>
      <c r="BI24"/>
      <c r="BJ24"/>
    </row>
    <row r="25" spans="1:62" ht="18" hidden="1" customHeight="1" outlineLevel="3" x14ac:dyDescent="0.25">
      <c r="B25" s="27" t="s">
        <v>13</v>
      </c>
      <c r="C25" s="28">
        <v>14.280847874999999</v>
      </c>
      <c r="D25" s="28">
        <v>14.280847874999999</v>
      </c>
      <c r="E25" s="28">
        <v>14.280847874999999</v>
      </c>
      <c r="F25" s="28">
        <v>14.280847874999999</v>
      </c>
      <c r="G25" s="28">
        <v>14.280847874999999</v>
      </c>
      <c r="H25" s="28">
        <v>14.280847874999999</v>
      </c>
      <c r="I25" s="28">
        <v>14.280847874999999</v>
      </c>
      <c r="J25" s="28">
        <v>14.280847874999999</v>
      </c>
      <c r="K25" s="28">
        <v>14.280847874999999</v>
      </c>
      <c r="L25" s="28">
        <v>14.280847874999999</v>
      </c>
      <c r="M25" s="28">
        <v>14.280847874999999</v>
      </c>
      <c r="N25" s="28">
        <v>14.280847874999999</v>
      </c>
      <c r="O25" s="28">
        <v>14.280847874999999</v>
      </c>
      <c r="P25" s="28">
        <v>14.280847874999999</v>
      </c>
      <c r="Q25" s="28">
        <v>14.280847874999999</v>
      </c>
      <c r="S25" s="28">
        <f>SUM(C25:Q25)</f>
        <v>214.21271812500007</v>
      </c>
      <c r="T25" s="28"/>
      <c r="BD25"/>
      <c r="BE25"/>
      <c r="BF25"/>
      <c r="BG25"/>
      <c r="BH25"/>
      <c r="BI25"/>
      <c r="BJ25"/>
    </row>
    <row r="26" spans="1:62" ht="18" hidden="1" customHeight="1" outlineLevel="2" collapsed="1" x14ac:dyDescent="0.25">
      <c r="B26" s="77" t="s">
        <v>15</v>
      </c>
      <c r="C26" s="26">
        <f t="shared" ref="C26:Q26" si="5">SUM(C27:C30)</f>
        <v>3.61820648553</v>
      </c>
      <c r="D26" s="26">
        <f t="shared" si="5"/>
        <v>3.4067415668650001</v>
      </c>
      <c r="E26" s="26">
        <f t="shared" si="5"/>
        <v>3.1955690903500003</v>
      </c>
      <c r="F26" s="26">
        <f t="shared" si="5"/>
        <v>2.9841041716850003</v>
      </c>
      <c r="G26" s="26">
        <f t="shared" si="5"/>
        <v>2.7587370152812625</v>
      </c>
      <c r="H26" s="26">
        <f t="shared" si="5"/>
        <v>2.7587370152812625</v>
      </c>
      <c r="I26" s="26">
        <f t="shared" si="5"/>
        <v>2.7587370152812625</v>
      </c>
      <c r="J26" s="26">
        <f t="shared" si="5"/>
        <v>2.7587370152812625</v>
      </c>
      <c r="K26" s="26">
        <f t="shared" si="5"/>
        <v>2.7587370152812625</v>
      </c>
      <c r="L26" s="26">
        <f t="shared" si="5"/>
        <v>2.7587370152812625</v>
      </c>
      <c r="M26" s="26">
        <f t="shared" si="5"/>
        <v>2.7587370152812625</v>
      </c>
      <c r="N26" s="26">
        <f t="shared" si="5"/>
        <v>2.7587370152812625</v>
      </c>
      <c r="O26" s="26">
        <f t="shared" si="5"/>
        <v>2.7587370152812625</v>
      </c>
      <c r="P26" s="26">
        <f t="shared" si="5"/>
        <v>2.7587370152812625</v>
      </c>
      <c r="Q26" s="26">
        <f t="shared" si="5"/>
        <v>2.7587370152812625</v>
      </c>
      <c r="S26" s="26">
        <f t="shared" ref="S26:S55" si="6">SUM(C26:Q26)</f>
        <v>43.550728482523887</v>
      </c>
      <c r="T26" s="28"/>
      <c r="BD26"/>
      <c r="BE26"/>
      <c r="BF26"/>
      <c r="BG26"/>
      <c r="BH26"/>
      <c r="BI26"/>
      <c r="BJ26"/>
    </row>
    <row r="27" spans="1:62" ht="18" hidden="1" customHeight="1" outlineLevel="3" x14ac:dyDescent="0.25">
      <c r="B27" s="78" t="s">
        <v>10</v>
      </c>
      <c r="C27" s="28">
        <v>2.253580456855</v>
      </c>
      <c r="D27" s="28">
        <v>2.03392715799</v>
      </c>
      <c r="E27" s="28">
        <v>1.8142738591250001</v>
      </c>
      <c r="F27" s="28">
        <v>1.5946205602600001</v>
      </c>
      <c r="G27" s="28">
        <v>1.3610650236562625</v>
      </c>
      <c r="H27" s="28">
        <v>1.3610650236562625</v>
      </c>
      <c r="I27" s="28">
        <v>1.3610650236562625</v>
      </c>
      <c r="J27" s="28">
        <v>1.3610650236562625</v>
      </c>
      <c r="K27" s="28">
        <v>1.3610650236562625</v>
      </c>
      <c r="L27" s="28">
        <v>1.3610650236562625</v>
      </c>
      <c r="M27" s="28">
        <v>1.3610650236562625</v>
      </c>
      <c r="N27" s="28">
        <v>1.3610650236562625</v>
      </c>
      <c r="O27" s="28">
        <v>1.3610650236562625</v>
      </c>
      <c r="P27" s="28">
        <v>1.3610650236562625</v>
      </c>
      <c r="Q27" s="28">
        <v>1.3610650236562625</v>
      </c>
      <c r="S27" s="28">
        <f>SUM(C27:Q27)</f>
        <v>22.668117294448887</v>
      </c>
      <c r="T27" s="28"/>
      <c r="BD27"/>
      <c r="BE27"/>
      <c r="BF27"/>
      <c r="BG27"/>
      <c r="BH27"/>
      <c r="BI27"/>
      <c r="BJ27"/>
    </row>
    <row r="28" spans="1:62" ht="18" hidden="1" customHeight="1" outlineLevel="3" x14ac:dyDescent="0.25">
      <c r="B28" s="78" t="s">
        <v>11</v>
      </c>
      <c r="C28" s="28">
        <v>4.6790744000000002E-3</v>
      </c>
      <c r="D28" s="28">
        <v>1.28674546E-2</v>
      </c>
      <c r="E28" s="28">
        <v>2.1348276949999998E-2</v>
      </c>
      <c r="F28" s="28">
        <v>2.9536657149999999E-2</v>
      </c>
      <c r="G28" s="28">
        <v>3.7725037349999997E-2</v>
      </c>
      <c r="H28" s="28">
        <v>3.7725037349999997E-2</v>
      </c>
      <c r="I28" s="28">
        <v>3.7725037349999997E-2</v>
      </c>
      <c r="J28" s="28">
        <v>3.7725037349999997E-2</v>
      </c>
      <c r="K28" s="28">
        <v>3.7725037349999997E-2</v>
      </c>
      <c r="L28" s="28">
        <v>3.7725037349999997E-2</v>
      </c>
      <c r="M28" s="28">
        <v>3.7725037349999997E-2</v>
      </c>
      <c r="N28" s="28">
        <v>3.7725037349999997E-2</v>
      </c>
      <c r="O28" s="28">
        <v>3.7725037349999997E-2</v>
      </c>
      <c r="P28" s="28">
        <v>3.7725037349999997E-2</v>
      </c>
      <c r="Q28" s="28">
        <v>3.7725037349999997E-2</v>
      </c>
      <c r="S28" s="28">
        <f>SUM(C28:Q28)</f>
        <v>0.48340687394999993</v>
      </c>
      <c r="T28" s="28"/>
      <c r="BD28"/>
      <c r="BE28"/>
      <c r="BF28"/>
      <c r="BG28"/>
      <c r="BH28"/>
      <c r="BI28"/>
      <c r="BJ28"/>
    </row>
    <row r="29" spans="1:62" ht="18" hidden="1" customHeight="1" outlineLevel="3" x14ac:dyDescent="0.25">
      <c r="B29" s="78" t="s">
        <v>12</v>
      </c>
      <c r="C29" s="28">
        <v>0.43169184240000008</v>
      </c>
      <c r="D29" s="28">
        <v>0.43169184240000008</v>
      </c>
      <c r="E29" s="28">
        <v>0.43169184240000008</v>
      </c>
      <c r="F29" s="28">
        <v>0.43169184240000008</v>
      </c>
      <c r="G29" s="28">
        <v>0.43169184240000008</v>
      </c>
      <c r="H29" s="28">
        <v>0.43169184240000008</v>
      </c>
      <c r="I29" s="28">
        <v>0.43169184240000008</v>
      </c>
      <c r="J29" s="28">
        <v>0.43169184240000008</v>
      </c>
      <c r="K29" s="28">
        <v>0.43169184240000008</v>
      </c>
      <c r="L29" s="28">
        <v>0.43169184240000008</v>
      </c>
      <c r="M29" s="28">
        <v>0.43169184240000008</v>
      </c>
      <c r="N29" s="28">
        <v>0.43169184240000008</v>
      </c>
      <c r="O29" s="28">
        <v>0.43169184240000008</v>
      </c>
      <c r="P29" s="28">
        <v>0.43169184240000008</v>
      </c>
      <c r="Q29" s="28">
        <v>0.43169184240000008</v>
      </c>
      <c r="S29" s="28">
        <f>SUM(C29:Q29)</f>
        <v>6.4753776360000028</v>
      </c>
      <c r="T29" s="28"/>
      <c r="BD29"/>
      <c r="BE29"/>
      <c r="BF29"/>
      <c r="BG29"/>
      <c r="BH29"/>
      <c r="BI29"/>
      <c r="BJ29"/>
    </row>
    <row r="30" spans="1:62" ht="18" hidden="1" customHeight="1" outlineLevel="3" x14ac:dyDescent="0.25">
      <c r="B30" s="78" t="s">
        <v>13</v>
      </c>
      <c r="C30" s="28">
        <v>0.92825511187500009</v>
      </c>
      <c r="D30" s="28">
        <v>0.92825511187500009</v>
      </c>
      <c r="E30" s="28">
        <v>0.92825511187500009</v>
      </c>
      <c r="F30" s="28">
        <v>0.92825511187500009</v>
      </c>
      <c r="G30" s="28">
        <v>0.92825511187500009</v>
      </c>
      <c r="H30" s="28">
        <v>0.92825511187500009</v>
      </c>
      <c r="I30" s="28">
        <v>0.92825511187500009</v>
      </c>
      <c r="J30" s="28">
        <v>0.92825511187500009</v>
      </c>
      <c r="K30" s="28">
        <v>0.92825511187500009</v>
      </c>
      <c r="L30" s="28">
        <v>0.92825511187500009</v>
      </c>
      <c r="M30" s="28">
        <v>0.92825511187500009</v>
      </c>
      <c r="N30" s="28">
        <v>0.92825511187500009</v>
      </c>
      <c r="O30" s="28">
        <v>0.92825511187500009</v>
      </c>
      <c r="P30" s="28">
        <v>0.92825511187500009</v>
      </c>
      <c r="Q30" s="28">
        <v>0.92825511187500009</v>
      </c>
      <c r="S30" s="28">
        <f>SUM(C30:Q30)</f>
        <v>13.923826678125002</v>
      </c>
      <c r="T30" s="28"/>
      <c r="BD30"/>
      <c r="BE30"/>
      <c r="BF30"/>
      <c r="BG30"/>
      <c r="BH30"/>
      <c r="BI30"/>
      <c r="BJ30"/>
    </row>
    <row r="31" spans="1:62" ht="18" hidden="1" customHeight="1" outlineLevel="2" collapsed="1" x14ac:dyDescent="0.25">
      <c r="B31" s="77" t="s">
        <v>16</v>
      </c>
      <c r="C31" s="26">
        <f>SUM(C32:C35)</f>
        <v>1.1118545880399999</v>
      </c>
      <c r="D31" s="26">
        <f t="shared" ref="D31:Q31" si="7">SUM(D32:D35)</f>
        <v>1.0442689576200002</v>
      </c>
      <c r="E31" s="26">
        <f t="shared" si="7"/>
        <v>0.97668332719999995</v>
      </c>
      <c r="F31" s="26">
        <f t="shared" si="7"/>
        <v>0.90909769678000008</v>
      </c>
      <c r="G31" s="26">
        <f t="shared" si="7"/>
        <v>0.83723445474808089</v>
      </c>
      <c r="H31" s="26">
        <f t="shared" si="7"/>
        <v>0.83723445474808089</v>
      </c>
      <c r="I31" s="26">
        <f t="shared" si="7"/>
        <v>0.83723445474808089</v>
      </c>
      <c r="J31" s="26">
        <f t="shared" si="7"/>
        <v>0.83723445474808089</v>
      </c>
      <c r="K31" s="26">
        <f t="shared" si="7"/>
        <v>0.83723445474808089</v>
      </c>
      <c r="L31" s="26">
        <f t="shared" si="7"/>
        <v>0.83723445474808089</v>
      </c>
      <c r="M31" s="26">
        <f t="shared" si="7"/>
        <v>0.83723445474808089</v>
      </c>
      <c r="N31" s="26">
        <f t="shared" si="7"/>
        <v>0.83723445474808089</v>
      </c>
      <c r="O31" s="26">
        <f t="shared" si="7"/>
        <v>0.83723445474808089</v>
      </c>
      <c r="P31" s="26">
        <f t="shared" si="7"/>
        <v>0.83723445474808089</v>
      </c>
      <c r="Q31" s="26">
        <f t="shared" si="7"/>
        <v>0.83723445474808089</v>
      </c>
      <c r="S31" s="26">
        <f t="shared" si="6"/>
        <v>13.251483571868892</v>
      </c>
      <c r="T31" s="28"/>
      <c r="BD31"/>
      <c r="BE31"/>
      <c r="BF31"/>
      <c r="BG31"/>
      <c r="BH31"/>
      <c r="BI31"/>
      <c r="BJ31"/>
    </row>
    <row r="32" spans="1:62" ht="18" hidden="1" customHeight="1" outlineLevel="3" x14ac:dyDescent="0.25">
      <c r="B32" s="78" t="s">
        <v>10</v>
      </c>
      <c r="C32" s="29">
        <v>0.69340937133999991</v>
      </c>
      <c r="D32" s="29">
        <v>0.62582374092000015</v>
      </c>
      <c r="E32" s="29">
        <v>0.55823811049999994</v>
      </c>
      <c r="F32" s="29">
        <v>0.49065248008000001</v>
      </c>
      <c r="G32" s="29">
        <v>0.41878923804808083</v>
      </c>
      <c r="H32" s="29">
        <v>0.41878923804808083</v>
      </c>
      <c r="I32" s="29">
        <v>0.41878923804808083</v>
      </c>
      <c r="J32" s="29">
        <v>0.41878923804808083</v>
      </c>
      <c r="K32" s="29">
        <v>0.41878923804808083</v>
      </c>
      <c r="L32" s="29">
        <v>0.41878923804808083</v>
      </c>
      <c r="M32" s="29">
        <v>0.41878923804808083</v>
      </c>
      <c r="N32" s="29">
        <v>0.41878923804808083</v>
      </c>
      <c r="O32" s="29">
        <v>0.41878923804808083</v>
      </c>
      <c r="P32" s="29">
        <v>0.41878923804808083</v>
      </c>
      <c r="Q32" s="29">
        <v>0.41878923804808083</v>
      </c>
      <c r="S32" s="28">
        <f t="shared" si="6"/>
        <v>6.9748053213688905</v>
      </c>
      <c r="T32" s="28"/>
      <c r="BD32"/>
      <c r="BE32"/>
      <c r="BF32"/>
      <c r="BG32"/>
      <c r="BH32"/>
      <c r="BI32"/>
      <c r="BJ32"/>
    </row>
    <row r="33" spans="1:62" ht="18" hidden="1" customHeight="1" outlineLevel="3" x14ac:dyDescent="0.25">
      <c r="B33" s="78" t="s">
        <v>11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S33" s="28">
        <f t="shared" si="6"/>
        <v>0</v>
      </c>
      <c r="T33" s="28"/>
      <c r="BD33"/>
      <c r="BE33"/>
      <c r="BF33"/>
      <c r="BG33"/>
      <c r="BH33"/>
      <c r="BI33"/>
      <c r="BJ33"/>
    </row>
    <row r="34" spans="1:62" ht="18" hidden="1" customHeight="1" outlineLevel="3" x14ac:dyDescent="0.25">
      <c r="B34" s="78" t="s">
        <v>12</v>
      </c>
      <c r="C34" s="29">
        <v>0.13282825920000002</v>
      </c>
      <c r="D34" s="29">
        <v>0.13282825920000002</v>
      </c>
      <c r="E34" s="29">
        <v>0.13282825920000002</v>
      </c>
      <c r="F34" s="29">
        <v>0.13282825920000002</v>
      </c>
      <c r="G34" s="29">
        <v>0.13282825920000002</v>
      </c>
      <c r="H34" s="29">
        <v>0.13282825920000002</v>
      </c>
      <c r="I34" s="29">
        <v>0.13282825920000002</v>
      </c>
      <c r="J34" s="29">
        <v>0.13282825920000002</v>
      </c>
      <c r="K34" s="29">
        <v>0.13282825920000002</v>
      </c>
      <c r="L34" s="29">
        <v>0.13282825920000002</v>
      </c>
      <c r="M34" s="29">
        <v>0.13282825920000002</v>
      </c>
      <c r="N34" s="29">
        <v>0.13282825920000002</v>
      </c>
      <c r="O34" s="29">
        <v>0.13282825920000002</v>
      </c>
      <c r="P34" s="29">
        <v>0.13282825920000002</v>
      </c>
      <c r="Q34" s="29">
        <v>0.13282825920000002</v>
      </c>
      <c r="S34" s="28">
        <f t="shared" si="6"/>
        <v>1.9924238880000009</v>
      </c>
      <c r="T34" s="28"/>
      <c r="BD34"/>
      <c r="BE34"/>
      <c r="BF34"/>
      <c r="BG34"/>
      <c r="BH34"/>
      <c r="BI34"/>
      <c r="BJ34"/>
    </row>
    <row r="35" spans="1:62" ht="18" hidden="1" customHeight="1" outlineLevel="3" x14ac:dyDescent="0.25">
      <c r="B35" s="78" t="s">
        <v>13</v>
      </c>
      <c r="C35" s="29">
        <v>0.28561695750000005</v>
      </c>
      <c r="D35" s="29">
        <v>0.28561695750000005</v>
      </c>
      <c r="E35" s="29">
        <v>0.28561695750000005</v>
      </c>
      <c r="F35" s="29">
        <v>0.28561695750000005</v>
      </c>
      <c r="G35" s="29">
        <v>0.28561695750000005</v>
      </c>
      <c r="H35" s="29">
        <v>0.28561695750000005</v>
      </c>
      <c r="I35" s="29">
        <v>0.28561695750000005</v>
      </c>
      <c r="J35" s="29">
        <v>0.28561695750000005</v>
      </c>
      <c r="K35" s="29">
        <v>0.28561695750000005</v>
      </c>
      <c r="L35" s="29">
        <v>0.28561695750000005</v>
      </c>
      <c r="M35" s="29">
        <v>0.28561695750000005</v>
      </c>
      <c r="N35" s="29">
        <v>0.28561695750000005</v>
      </c>
      <c r="O35" s="29">
        <v>0.28561695750000005</v>
      </c>
      <c r="P35" s="29">
        <v>0.28561695750000005</v>
      </c>
      <c r="Q35" s="29">
        <v>0.28561695750000005</v>
      </c>
      <c r="S35" s="28">
        <f t="shared" si="6"/>
        <v>4.2842543625000022</v>
      </c>
      <c r="T35" s="28"/>
      <c r="BD35"/>
      <c r="BE35"/>
      <c r="BF35"/>
      <c r="BG35"/>
      <c r="BH35"/>
      <c r="BI35"/>
      <c r="BJ35"/>
    </row>
    <row r="36" spans="1:62" ht="18" hidden="1" customHeight="1" outlineLevel="2" collapsed="1" x14ac:dyDescent="0.25">
      <c r="B36" s="77" t="s">
        <v>17</v>
      </c>
      <c r="C36" s="26">
        <f t="shared" ref="C36:Q36" si="8">SUM(C37:C40)</f>
        <v>7.272876192</v>
      </c>
      <c r="D36" s="26">
        <f t="shared" si="8"/>
        <v>7.4333016000000001</v>
      </c>
      <c r="E36" s="26">
        <f t="shared" si="8"/>
        <v>7.6122376319999994</v>
      </c>
      <c r="F36" s="26">
        <f t="shared" si="8"/>
        <v>7.7726630399999994</v>
      </c>
      <c r="G36" s="26">
        <f t="shared" si="8"/>
        <v>7.9104381052121209</v>
      </c>
      <c r="H36" s="26">
        <f t="shared" si="8"/>
        <v>7.9104381052121209</v>
      </c>
      <c r="I36" s="26">
        <f t="shared" si="8"/>
        <v>7.9104381052121209</v>
      </c>
      <c r="J36" s="26">
        <f t="shared" si="8"/>
        <v>7.9104381052121209</v>
      </c>
      <c r="K36" s="26">
        <f t="shared" si="8"/>
        <v>7.9104381052121209</v>
      </c>
      <c r="L36" s="26">
        <f t="shared" si="8"/>
        <v>7.9104381052121209</v>
      </c>
      <c r="M36" s="26">
        <f t="shared" si="8"/>
        <v>7.9104381052121209</v>
      </c>
      <c r="N36" s="26">
        <f t="shared" si="8"/>
        <v>7.9104381052121209</v>
      </c>
      <c r="O36" s="26">
        <f t="shared" si="8"/>
        <v>7.9104381052121209</v>
      </c>
      <c r="P36" s="26">
        <f t="shared" si="8"/>
        <v>7.9104381052121209</v>
      </c>
      <c r="Q36" s="26">
        <f t="shared" si="8"/>
        <v>7.9104381052121209</v>
      </c>
      <c r="S36" s="26">
        <f t="shared" si="6"/>
        <v>117.10589762133334</v>
      </c>
      <c r="T36" s="28"/>
      <c r="BD36"/>
      <c r="BE36"/>
      <c r="BF36"/>
      <c r="BG36"/>
      <c r="BH36"/>
      <c r="BI36"/>
      <c r="BJ36"/>
    </row>
    <row r="37" spans="1:62" ht="18" hidden="1" customHeight="1" outlineLevel="3" x14ac:dyDescent="0.25">
      <c r="B37" s="78" t="s">
        <v>10</v>
      </c>
      <c r="C37" s="29">
        <v>3.6716657280000002</v>
      </c>
      <c r="D37" s="29">
        <v>3.3137936639999999</v>
      </c>
      <c r="E37" s="29">
        <v>2.9559215999999999</v>
      </c>
      <c r="F37" s="29">
        <v>2.598049536</v>
      </c>
      <c r="G37" s="29">
        <v>2.217527129212121</v>
      </c>
      <c r="H37" s="29">
        <v>2.217527129212121</v>
      </c>
      <c r="I37" s="29">
        <v>2.217527129212121</v>
      </c>
      <c r="J37" s="29">
        <v>2.217527129212121</v>
      </c>
      <c r="K37" s="29">
        <v>2.217527129212121</v>
      </c>
      <c r="L37" s="29">
        <v>2.217527129212121</v>
      </c>
      <c r="M37" s="29">
        <v>2.217527129212121</v>
      </c>
      <c r="N37" s="29">
        <v>2.217527129212121</v>
      </c>
      <c r="O37" s="29">
        <v>2.217527129212121</v>
      </c>
      <c r="P37" s="29">
        <v>2.217527129212121</v>
      </c>
      <c r="Q37" s="29">
        <v>2.217527129212121</v>
      </c>
      <c r="S37" s="28">
        <f t="shared" si="6"/>
        <v>36.932228949333343</v>
      </c>
      <c r="T37" s="28"/>
      <c r="BD37"/>
      <c r="BE37"/>
      <c r="BF37"/>
      <c r="BG37"/>
      <c r="BH37"/>
      <c r="BI37"/>
      <c r="BJ37"/>
    </row>
    <row r="38" spans="1:62" ht="18" hidden="1" customHeight="1" outlineLevel="3" x14ac:dyDescent="0.25">
      <c r="B38" s="78" t="s">
        <v>11</v>
      </c>
      <c r="C38" s="29">
        <v>0.296169984</v>
      </c>
      <c r="D38" s="29">
        <v>0.81446745600000003</v>
      </c>
      <c r="E38" s="29">
        <v>1.3512755519999999</v>
      </c>
      <c r="F38" s="29">
        <v>1.8695730239999999</v>
      </c>
      <c r="G38" s="29">
        <v>2.3878704959999997</v>
      </c>
      <c r="H38" s="29">
        <v>2.3878704959999997</v>
      </c>
      <c r="I38" s="29">
        <v>2.3878704959999997</v>
      </c>
      <c r="J38" s="29">
        <v>2.3878704959999997</v>
      </c>
      <c r="K38" s="29">
        <v>2.3878704959999997</v>
      </c>
      <c r="L38" s="29">
        <v>2.3878704959999997</v>
      </c>
      <c r="M38" s="29">
        <v>2.3878704959999997</v>
      </c>
      <c r="N38" s="29">
        <v>2.3878704959999997</v>
      </c>
      <c r="O38" s="29">
        <v>2.3878704959999997</v>
      </c>
      <c r="P38" s="29">
        <v>2.3878704959999997</v>
      </c>
      <c r="Q38" s="29">
        <v>2.3878704959999997</v>
      </c>
      <c r="S38" s="28">
        <f t="shared" si="6"/>
        <v>30.598061471999983</v>
      </c>
      <c r="T38" s="28"/>
      <c r="BD38"/>
      <c r="BE38"/>
      <c r="BF38"/>
      <c r="BG38"/>
      <c r="BH38"/>
      <c r="BI38"/>
      <c r="BJ38"/>
    </row>
    <row r="39" spans="1:62" ht="18" hidden="1" customHeight="1" outlineLevel="3" x14ac:dyDescent="0.25">
      <c r="B39" s="78" t="s">
        <v>12</v>
      </c>
      <c r="C39" s="29">
        <v>1.00090368</v>
      </c>
      <c r="D39" s="29">
        <v>1.00090368</v>
      </c>
      <c r="E39" s="29">
        <v>1.00090368</v>
      </c>
      <c r="F39" s="29">
        <v>1.00090368</v>
      </c>
      <c r="G39" s="29">
        <v>1.00090368</v>
      </c>
      <c r="H39" s="29">
        <v>1.00090368</v>
      </c>
      <c r="I39" s="29">
        <v>1.00090368</v>
      </c>
      <c r="J39" s="29">
        <v>1.00090368</v>
      </c>
      <c r="K39" s="29">
        <v>1.00090368</v>
      </c>
      <c r="L39" s="29">
        <v>1.00090368</v>
      </c>
      <c r="M39" s="29">
        <v>1.00090368</v>
      </c>
      <c r="N39" s="29">
        <v>1.00090368</v>
      </c>
      <c r="O39" s="29">
        <v>1.00090368</v>
      </c>
      <c r="P39" s="29">
        <v>1.00090368</v>
      </c>
      <c r="Q39" s="29">
        <v>1.00090368</v>
      </c>
      <c r="S39" s="28">
        <f t="shared" si="6"/>
        <v>15.013555200000004</v>
      </c>
      <c r="T39" s="28"/>
      <c r="BD39"/>
      <c r="BE39"/>
      <c r="BF39"/>
      <c r="BG39"/>
      <c r="BH39"/>
      <c r="BI39"/>
      <c r="BJ39"/>
    </row>
    <row r="40" spans="1:62" ht="18" hidden="1" customHeight="1" outlineLevel="3" x14ac:dyDescent="0.25">
      <c r="B40" s="78" t="s">
        <v>13</v>
      </c>
      <c r="C40" s="29">
        <v>2.3041367999999998</v>
      </c>
      <c r="D40" s="29">
        <v>2.3041367999999998</v>
      </c>
      <c r="E40" s="29">
        <v>2.3041367999999998</v>
      </c>
      <c r="F40" s="29">
        <v>2.3041367999999998</v>
      </c>
      <c r="G40" s="29">
        <v>2.3041367999999998</v>
      </c>
      <c r="H40" s="29">
        <v>2.3041367999999998</v>
      </c>
      <c r="I40" s="29">
        <v>2.3041367999999998</v>
      </c>
      <c r="J40" s="29">
        <v>2.3041367999999998</v>
      </c>
      <c r="K40" s="29">
        <v>2.3041367999999998</v>
      </c>
      <c r="L40" s="29">
        <v>2.3041367999999998</v>
      </c>
      <c r="M40" s="29">
        <v>2.3041367999999998</v>
      </c>
      <c r="N40" s="29">
        <v>2.3041367999999998</v>
      </c>
      <c r="O40" s="29">
        <v>2.3041367999999998</v>
      </c>
      <c r="P40" s="29">
        <v>2.3041367999999998</v>
      </c>
      <c r="Q40" s="29">
        <v>2.3041367999999998</v>
      </c>
      <c r="S40" s="28">
        <f t="shared" si="6"/>
        <v>34.562051999999994</v>
      </c>
      <c r="T40" s="28"/>
      <c r="BD40"/>
      <c r="BE40"/>
      <c r="BF40"/>
      <c r="BG40"/>
      <c r="BH40"/>
      <c r="BI40"/>
      <c r="BJ40"/>
    </row>
    <row r="41" spans="1:62" ht="18" hidden="1" customHeight="1" outlineLevel="2" collapsed="1" x14ac:dyDescent="0.25">
      <c r="B41" s="77" t="s">
        <v>18</v>
      </c>
      <c r="C41" s="26">
        <f t="shared" ref="C41:Q41" si="9">SUM(C42:C45)</f>
        <v>23.534667920000004</v>
      </c>
      <c r="D41" s="26">
        <f t="shared" si="9"/>
        <v>23.953857520000003</v>
      </c>
      <c r="E41" s="26">
        <f t="shared" si="9"/>
        <v>24.489877720000003</v>
      </c>
      <c r="F41" s="26">
        <f t="shared" si="9"/>
        <v>24.909067320000002</v>
      </c>
      <c r="G41" s="26">
        <f t="shared" si="9"/>
        <v>25.287587240000004</v>
      </c>
      <c r="H41" s="26">
        <f t="shared" si="9"/>
        <v>25.287587240000004</v>
      </c>
      <c r="I41" s="26">
        <f t="shared" si="9"/>
        <v>25.287587240000004</v>
      </c>
      <c r="J41" s="26">
        <f t="shared" si="9"/>
        <v>25.287587240000004</v>
      </c>
      <c r="K41" s="26">
        <f t="shared" si="9"/>
        <v>25.287587240000004</v>
      </c>
      <c r="L41" s="26">
        <f t="shared" si="9"/>
        <v>25.287587240000004</v>
      </c>
      <c r="M41" s="26">
        <f t="shared" si="9"/>
        <v>25.287587240000004</v>
      </c>
      <c r="N41" s="26">
        <f t="shared" si="9"/>
        <v>25.287587240000004</v>
      </c>
      <c r="O41" s="26">
        <f t="shared" si="9"/>
        <v>25.287587240000004</v>
      </c>
      <c r="P41" s="26">
        <f t="shared" si="9"/>
        <v>25.287587240000004</v>
      </c>
      <c r="Q41" s="26">
        <f t="shared" si="9"/>
        <v>25.287587240000004</v>
      </c>
      <c r="S41" s="26">
        <f t="shared" si="6"/>
        <v>375.05093011999998</v>
      </c>
    </row>
    <row r="42" spans="1:62" ht="15" hidden="1" outlineLevel="3" x14ac:dyDescent="0.25">
      <c r="B42" s="78" t="s">
        <v>10</v>
      </c>
      <c r="C42" s="29">
        <v>12.160234320000001</v>
      </c>
      <c r="D42" s="29">
        <v>10.940143920000001</v>
      </c>
      <c r="E42" s="29">
        <v>9.6793838399999999</v>
      </c>
      <c r="F42" s="29">
        <v>8.4592934399999997</v>
      </c>
      <c r="G42" s="29">
        <v>7.1985333600000008</v>
      </c>
      <c r="H42" s="29">
        <v>7.1985333600000008</v>
      </c>
      <c r="I42" s="29">
        <v>7.1985333600000008</v>
      </c>
      <c r="J42" s="29">
        <v>7.1985333600000008</v>
      </c>
      <c r="K42" s="29">
        <v>7.1985333600000008</v>
      </c>
      <c r="L42" s="29">
        <v>7.1985333600000008</v>
      </c>
      <c r="M42" s="29">
        <v>7.1985333600000008</v>
      </c>
      <c r="N42" s="29">
        <v>7.1985333600000008</v>
      </c>
      <c r="O42" s="29">
        <v>7.1985333600000008</v>
      </c>
      <c r="P42" s="29">
        <v>7.1985333600000008</v>
      </c>
      <c r="Q42" s="29">
        <v>7.1985333600000008</v>
      </c>
      <c r="S42" s="28">
        <f t="shared" si="6"/>
        <v>120.42292247999998</v>
      </c>
    </row>
    <row r="43" spans="1:62" ht="18" hidden="1" customHeight="1" outlineLevel="3" x14ac:dyDescent="0.25">
      <c r="B43" s="78" t="s">
        <v>11</v>
      </c>
      <c r="C43" s="29">
        <v>0.95184000000000002</v>
      </c>
      <c r="D43" s="29">
        <v>2.5911200000000001</v>
      </c>
      <c r="E43" s="29">
        <v>4.3361599999999996</v>
      </c>
      <c r="F43" s="29">
        <v>5.9754399999999999</v>
      </c>
      <c r="G43" s="29">
        <v>7.6147200000000002</v>
      </c>
      <c r="H43" s="29">
        <v>7.6147200000000002</v>
      </c>
      <c r="I43" s="29">
        <v>7.6147200000000002</v>
      </c>
      <c r="J43" s="29">
        <v>7.6147200000000002</v>
      </c>
      <c r="K43" s="29">
        <v>7.6147200000000002</v>
      </c>
      <c r="L43" s="29">
        <v>7.6147200000000002</v>
      </c>
      <c r="M43" s="29">
        <v>7.6147200000000002</v>
      </c>
      <c r="N43" s="29">
        <v>7.6147200000000002</v>
      </c>
      <c r="O43" s="29">
        <v>7.6147200000000002</v>
      </c>
      <c r="P43" s="29">
        <v>7.6147200000000002</v>
      </c>
      <c r="Q43" s="29">
        <v>7.6147200000000002</v>
      </c>
      <c r="S43" s="28">
        <f t="shared" si="6"/>
        <v>97.61648000000001</v>
      </c>
      <c r="T43"/>
    </row>
    <row r="44" spans="1:62" ht="15" hidden="1" outlineLevel="3" x14ac:dyDescent="0.25">
      <c r="B44" s="78" t="s">
        <v>12</v>
      </c>
      <c r="C44" s="29">
        <v>3.4493520000000002</v>
      </c>
      <c r="D44" s="29">
        <v>3.4493520000000002</v>
      </c>
      <c r="E44" s="29">
        <v>3.5010922800000004</v>
      </c>
      <c r="F44" s="29">
        <v>3.5010922800000004</v>
      </c>
      <c r="G44" s="29">
        <v>3.5010922800000004</v>
      </c>
      <c r="H44" s="29">
        <v>3.5010922800000004</v>
      </c>
      <c r="I44" s="29">
        <v>3.5010922800000004</v>
      </c>
      <c r="J44" s="29">
        <v>3.5010922800000004</v>
      </c>
      <c r="K44" s="29">
        <v>3.5010922800000004</v>
      </c>
      <c r="L44" s="29">
        <v>3.5010922800000004</v>
      </c>
      <c r="M44" s="29">
        <v>3.5010922800000004</v>
      </c>
      <c r="N44" s="29">
        <v>3.5010922800000004</v>
      </c>
      <c r="O44" s="29">
        <v>3.5010922800000004</v>
      </c>
      <c r="P44" s="29">
        <v>3.5010922800000004</v>
      </c>
      <c r="Q44" s="29">
        <v>3.5010922800000004</v>
      </c>
      <c r="S44" s="28">
        <f t="shared" si="6"/>
        <v>52.412903640000017</v>
      </c>
      <c r="T44"/>
    </row>
    <row r="45" spans="1:62" s="19" customFormat="1" ht="18" hidden="1" customHeight="1" outlineLevel="3" x14ac:dyDescent="0.25">
      <c r="A45"/>
      <c r="B45" s="78" t="s">
        <v>13</v>
      </c>
      <c r="C45" s="29">
        <v>6.9732416000000006</v>
      </c>
      <c r="D45" s="29">
        <v>6.9732416000000006</v>
      </c>
      <c r="E45" s="29">
        <v>6.9732416000000006</v>
      </c>
      <c r="F45" s="29">
        <v>6.9732416000000006</v>
      </c>
      <c r="G45" s="29">
        <v>6.9732416000000006</v>
      </c>
      <c r="H45" s="29">
        <v>6.9732416000000006</v>
      </c>
      <c r="I45" s="29">
        <v>6.9732416000000006</v>
      </c>
      <c r="J45" s="29">
        <v>6.9732416000000006</v>
      </c>
      <c r="K45" s="29">
        <v>6.9732416000000006</v>
      </c>
      <c r="L45" s="29">
        <v>6.9732416000000006</v>
      </c>
      <c r="M45" s="29">
        <v>6.9732416000000006</v>
      </c>
      <c r="N45" s="29">
        <v>6.9732416000000006</v>
      </c>
      <c r="O45" s="29">
        <v>6.9732416000000006</v>
      </c>
      <c r="P45" s="29">
        <v>6.9732416000000006</v>
      </c>
      <c r="Q45" s="29">
        <v>6.9732416000000006</v>
      </c>
      <c r="R45"/>
      <c r="S45" s="28">
        <f t="shared" si="6"/>
        <v>104.59862399999997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62" s="30" customFormat="1" ht="18" hidden="1" customHeight="1" outlineLevel="2" collapsed="1" x14ac:dyDescent="0.25">
      <c r="A46"/>
      <c r="B46" s="77" t="s">
        <v>19</v>
      </c>
      <c r="C46" s="26">
        <f t="shared" ref="C46:Q46" si="10">SUM(C47:C50)</f>
        <v>41.903937055252918</v>
      </c>
      <c r="D46" s="26">
        <f t="shared" si="10"/>
        <v>48.391159077192995</v>
      </c>
      <c r="E46" s="26">
        <f t="shared" si="10"/>
        <v>48.307577229291667</v>
      </c>
      <c r="F46" s="26">
        <f t="shared" si="10"/>
        <v>48.098550700040171</v>
      </c>
      <c r="G46" s="26">
        <f t="shared" si="10"/>
        <v>47.889524170788697</v>
      </c>
      <c r="H46" s="26">
        <f t="shared" si="10"/>
        <v>47.889524170788697</v>
      </c>
      <c r="I46" s="26">
        <f t="shared" si="10"/>
        <v>47.889524170788697</v>
      </c>
      <c r="J46" s="26">
        <f t="shared" si="10"/>
        <v>47.889524170788697</v>
      </c>
      <c r="K46" s="26">
        <f t="shared" si="10"/>
        <v>47.889524170788697</v>
      </c>
      <c r="L46" s="26">
        <f t="shared" si="10"/>
        <v>47.889524170788697</v>
      </c>
      <c r="M46" s="26">
        <f t="shared" si="10"/>
        <v>47.889524170788697</v>
      </c>
      <c r="N46" s="26">
        <f t="shared" si="10"/>
        <v>47.889524170788697</v>
      </c>
      <c r="O46" s="26">
        <f t="shared" si="10"/>
        <v>47.889524170788697</v>
      </c>
      <c r="P46" s="26">
        <f t="shared" si="10"/>
        <v>47.889524170788697</v>
      </c>
      <c r="Q46" s="26">
        <f t="shared" si="10"/>
        <v>47.889524170788697</v>
      </c>
      <c r="R46"/>
      <c r="S46" s="26">
        <f t="shared" si="6"/>
        <v>713.48598994045358</v>
      </c>
      <c r="T46" s="2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62" s="30" customFormat="1" ht="18" hidden="1" customHeight="1" outlineLevel="3" x14ac:dyDescent="0.25">
      <c r="A47"/>
      <c r="B47" s="78" t="s">
        <v>10</v>
      </c>
      <c r="C47" s="29">
        <v>31.534007970813043</v>
      </c>
      <c r="D47" s="29">
        <v>32.85166439332086</v>
      </c>
      <c r="E47" s="29">
        <v>29.130186786264982</v>
      </c>
      <c r="F47" s="29">
        <v>25.408709179209097</v>
      </c>
      <c r="G47" s="29">
        <v>21.687231572153227</v>
      </c>
      <c r="H47" s="29">
        <v>21.687231572153227</v>
      </c>
      <c r="I47" s="29">
        <v>21.687231572153227</v>
      </c>
      <c r="J47" s="29">
        <v>21.687231572153227</v>
      </c>
      <c r="K47" s="29">
        <v>21.687231572153227</v>
      </c>
      <c r="L47" s="29">
        <v>21.687231572153227</v>
      </c>
      <c r="M47" s="29">
        <v>21.687231572153227</v>
      </c>
      <c r="N47" s="29">
        <v>21.687231572153227</v>
      </c>
      <c r="O47" s="29">
        <v>21.687231572153227</v>
      </c>
      <c r="P47" s="29">
        <v>21.687231572153227</v>
      </c>
      <c r="Q47" s="29">
        <v>21.687231572153227</v>
      </c>
      <c r="R47"/>
      <c r="S47" s="28">
        <f t="shared" si="6"/>
        <v>357.48411562329346</v>
      </c>
      <c r="T47" s="2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62" ht="18" hidden="1" customHeight="1" outlineLevel="3" x14ac:dyDescent="0.25">
      <c r="B48" s="78" t="s">
        <v>11</v>
      </c>
      <c r="C48" s="29">
        <v>1.7305698620265983</v>
      </c>
      <c r="D48" s="29">
        <v>5.5195659794068987</v>
      </c>
      <c r="E48" s="29">
        <v>9.1574617385614481</v>
      </c>
      <c r="F48" s="29">
        <v>12.669912816365837</v>
      </c>
      <c r="G48" s="29">
        <v>16.18236389417023</v>
      </c>
      <c r="H48" s="29">
        <v>16.18236389417023</v>
      </c>
      <c r="I48" s="29">
        <v>16.18236389417023</v>
      </c>
      <c r="J48" s="29">
        <v>16.18236389417023</v>
      </c>
      <c r="K48" s="29">
        <v>16.18236389417023</v>
      </c>
      <c r="L48" s="29">
        <v>16.18236389417023</v>
      </c>
      <c r="M48" s="29">
        <v>16.18236389417023</v>
      </c>
      <c r="N48" s="29">
        <v>16.18236389417023</v>
      </c>
      <c r="O48" s="29">
        <v>16.18236389417023</v>
      </c>
      <c r="P48" s="29">
        <v>16.18236389417023</v>
      </c>
      <c r="Q48" s="29">
        <v>16.18236389417023</v>
      </c>
      <c r="S48" s="28">
        <f t="shared" si="6"/>
        <v>207.08351323223337</v>
      </c>
    </row>
    <row r="49" spans="2:19" ht="18" hidden="1" customHeight="1" outlineLevel="3" x14ac:dyDescent="0.25">
      <c r="B49" s="78" t="s">
        <v>12</v>
      </c>
      <c r="C49" s="29">
        <v>3.2581084097530071</v>
      </c>
      <c r="D49" s="29">
        <v>3.778754087739455</v>
      </c>
      <c r="E49" s="29">
        <v>3.778754087739455</v>
      </c>
      <c r="F49" s="29">
        <v>3.778754087739455</v>
      </c>
      <c r="G49" s="29">
        <v>3.778754087739455</v>
      </c>
      <c r="H49" s="29">
        <v>3.778754087739455</v>
      </c>
      <c r="I49" s="29">
        <v>3.778754087739455</v>
      </c>
      <c r="J49" s="29">
        <v>3.778754087739455</v>
      </c>
      <c r="K49" s="29">
        <v>3.778754087739455</v>
      </c>
      <c r="L49" s="29">
        <v>3.778754087739455</v>
      </c>
      <c r="M49" s="29">
        <v>3.778754087739455</v>
      </c>
      <c r="N49" s="29">
        <v>3.778754087739455</v>
      </c>
      <c r="O49" s="29">
        <v>3.778754087739455</v>
      </c>
      <c r="P49" s="29">
        <v>3.778754087739455</v>
      </c>
      <c r="Q49" s="29">
        <v>3.778754087739455</v>
      </c>
      <c r="S49" s="28">
        <f t="shared" si="6"/>
        <v>56.160665638105392</v>
      </c>
    </row>
    <row r="50" spans="2:19" ht="18" hidden="1" customHeight="1" outlineLevel="3" x14ac:dyDescent="0.25">
      <c r="B50" s="78" t="s">
        <v>13</v>
      </c>
      <c r="C50" s="29">
        <v>5.3812508126602676</v>
      </c>
      <c r="D50" s="29">
        <v>6.2411746167257762</v>
      </c>
      <c r="E50" s="29">
        <v>6.2411746167257762</v>
      </c>
      <c r="F50" s="29">
        <v>6.2411746167257762</v>
      </c>
      <c r="G50" s="29">
        <v>6.2411746167257762</v>
      </c>
      <c r="H50" s="29">
        <v>6.2411746167257762</v>
      </c>
      <c r="I50" s="29">
        <v>6.2411746167257762</v>
      </c>
      <c r="J50" s="29">
        <v>6.2411746167257762</v>
      </c>
      <c r="K50" s="29">
        <v>6.2411746167257762</v>
      </c>
      <c r="L50" s="29">
        <v>6.2411746167257762</v>
      </c>
      <c r="M50" s="29">
        <v>6.2411746167257762</v>
      </c>
      <c r="N50" s="29">
        <v>6.2411746167257762</v>
      </c>
      <c r="O50" s="29">
        <v>6.2411746167257762</v>
      </c>
      <c r="P50" s="29">
        <v>6.2411746167257762</v>
      </c>
      <c r="Q50" s="29">
        <v>6.2411746167257762</v>
      </c>
      <c r="S50" s="28">
        <f t="shared" si="6"/>
        <v>92.757695446821131</v>
      </c>
    </row>
    <row r="51" spans="2:19" ht="18" hidden="1" customHeight="1" outlineLevel="2" collapsed="1" x14ac:dyDescent="0.25">
      <c r="B51" s="77" t="s">
        <v>20</v>
      </c>
      <c r="C51" s="31">
        <f t="shared" ref="C51:Q51" si="11">SUM(C52:C55)</f>
        <v>13.043664</v>
      </c>
      <c r="D51" s="31">
        <f t="shared" si="11"/>
        <v>13.009247999999999</v>
      </c>
      <c r="E51" s="31">
        <f t="shared" si="11"/>
        <v>13.009247999999999</v>
      </c>
      <c r="F51" s="31">
        <f t="shared" si="11"/>
        <v>12.974831999999999</v>
      </c>
      <c r="G51" s="31">
        <f t="shared" si="11"/>
        <v>12.940415999999997</v>
      </c>
      <c r="H51" s="31">
        <f t="shared" si="11"/>
        <v>12.940415999999997</v>
      </c>
      <c r="I51" s="31">
        <f t="shared" si="11"/>
        <v>12.940415999999997</v>
      </c>
      <c r="J51" s="31">
        <f t="shared" si="11"/>
        <v>12.940415999999997</v>
      </c>
      <c r="K51" s="31">
        <f t="shared" si="11"/>
        <v>12.940415999999997</v>
      </c>
      <c r="L51" s="31">
        <f t="shared" si="11"/>
        <v>12.940415999999997</v>
      </c>
      <c r="M51" s="31">
        <f t="shared" si="11"/>
        <v>12.940415999999997</v>
      </c>
      <c r="N51" s="31">
        <f t="shared" si="11"/>
        <v>12.940415999999997</v>
      </c>
      <c r="O51" s="31">
        <f t="shared" si="11"/>
        <v>12.940415999999997</v>
      </c>
      <c r="P51" s="31">
        <f t="shared" si="11"/>
        <v>12.940415999999997</v>
      </c>
      <c r="Q51" s="31">
        <f t="shared" si="11"/>
        <v>12.940415999999997</v>
      </c>
      <c r="S51" s="26">
        <f t="shared" si="6"/>
        <v>194.38156799999999</v>
      </c>
    </row>
    <row r="52" spans="2:19" ht="18" hidden="1" customHeight="1" outlineLevel="3" x14ac:dyDescent="0.25">
      <c r="B52" s="27" t="s">
        <v>10</v>
      </c>
      <c r="C52" s="29">
        <v>9.8085599999999999</v>
      </c>
      <c r="D52" s="29">
        <v>8.8104960000000005</v>
      </c>
      <c r="E52" s="29">
        <v>7.8124319999999994</v>
      </c>
      <c r="F52" s="29">
        <v>6.814368</v>
      </c>
      <c r="G52" s="29">
        <v>5.8163039999999988</v>
      </c>
      <c r="H52" s="29">
        <v>5.8163039999999988</v>
      </c>
      <c r="I52" s="29">
        <v>5.8163039999999988</v>
      </c>
      <c r="J52" s="29">
        <v>5.8163039999999988</v>
      </c>
      <c r="K52" s="29">
        <v>5.8163039999999988</v>
      </c>
      <c r="L52" s="29">
        <v>5.8163039999999988</v>
      </c>
      <c r="M52" s="29">
        <v>5.8163039999999988</v>
      </c>
      <c r="N52" s="29">
        <v>5.8163039999999988</v>
      </c>
      <c r="O52" s="29">
        <v>5.8163039999999988</v>
      </c>
      <c r="P52" s="29">
        <v>5.8163039999999988</v>
      </c>
      <c r="Q52" s="29">
        <v>5.8163039999999988</v>
      </c>
      <c r="S52" s="28">
        <f t="shared" si="6"/>
        <v>97.225200000000029</v>
      </c>
    </row>
    <row r="53" spans="2:19" ht="18" hidden="1" customHeight="1" outlineLevel="3" x14ac:dyDescent="0.25">
      <c r="B53" s="27" t="s">
        <v>11</v>
      </c>
      <c r="C53" s="29">
        <v>0.55065600000000003</v>
      </c>
      <c r="D53" s="29">
        <v>1.5143040000000001</v>
      </c>
      <c r="E53" s="29">
        <v>2.5123679999999999</v>
      </c>
      <c r="F53" s="29">
        <v>3.4760159999999996</v>
      </c>
      <c r="G53" s="29">
        <v>4.4396639999999987</v>
      </c>
      <c r="H53" s="29">
        <v>4.4396639999999987</v>
      </c>
      <c r="I53" s="29">
        <v>4.4396639999999987</v>
      </c>
      <c r="J53" s="29">
        <v>4.4396639999999987</v>
      </c>
      <c r="K53" s="29">
        <v>4.4396639999999987</v>
      </c>
      <c r="L53" s="29">
        <v>4.4396639999999987</v>
      </c>
      <c r="M53" s="29">
        <v>4.4396639999999987</v>
      </c>
      <c r="N53" s="29">
        <v>4.4396639999999987</v>
      </c>
      <c r="O53" s="29">
        <v>4.4396639999999987</v>
      </c>
      <c r="P53" s="29">
        <v>4.4396639999999987</v>
      </c>
      <c r="Q53" s="29">
        <v>4.4396639999999987</v>
      </c>
      <c r="S53" s="28">
        <f t="shared" si="6"/>
        <v>56.889648000000001</v>
      </c>
    </row>
    <row r="54" spans="2:19" ht="18" hidden="1" customHeight="1" outlineLevel="3" x14ac:dyDescent="0.25">
      <c r="B54" s="27" t="s">
        <v>12</v>
      </c>
      <c r="C54" s="29">
        <v>0.99806399999999984</v>
      </c>
      <c r="D54" s="29">
        <v>0.99806399999999984</v>
      </c>
      <c r="E54" s="29">
        <v>0.99806399999999984</v>
      </c>
      <c r="F54" s="29">
        <v>0.99806399999999984</v>
      </c>
      <c r="G54" s="29">
        <v>0.99806399999999984</v>
      </c>
      <c r="H54" s="29">
        <v>0.99806399999999984</v>
      </c>
      <c r="I54" s="29">
        <v>0.99806399999999984</v>
      </c>
      <c r="J54" s="29">
        <v>0.99806399999999984</v>
      </c>
      <c r="K54" s="29">
        <v>0.99806399999999984</v>
      </c>
      <c r="L54" s="29">
        <v>0.99806399999999984</v>
      </c>
      <c r="M54" s="29">
        <v>0.99806399999999984</v>
      </c>
      <c r="N54" s="29">
        <v>0.99806399999999984</v>
      </c>
      <c r="O54" s="29">
        <v>0.99806399999999984</v>
      </c>
      <c r="P54" s="29">
        <v>0.99806399999999984</v>
      </c>
      <c r="Q54" s="29">
        <v>0.99806399999999984</v>
      </c>
      <c r="S54" s="28">
        <f t="shared" si="6"/>
        <v>14.970959999999993</v>
      </c>
    </row>
    <row r="55" spans="2:19" ht="18" hidden="1" customHeight="1" outlineLevel="3" x14ac:dyDescent="0.25">
      <c r="B55" s="27" t="s">
        <v>13</v>
      </c>
      <c r="C55" s="29">
        <v>1.6863840000000001</v>
      </c>
      <c r="D55" s="29">
        <v>1.6863840000000001</v>
      </c>
      <c r="E55" s="29">
        <v>1.6863840000000001</v>
      </c>
      <c r="F55" s="29">
        <v>1.6863840000000001</v>
      </c>
      <c r="G55" s="29">
        <v>1.6863840000000001</v>
      </c>
      <c r="H55" s="29">
        <v>1.6863840000000001</v>
      </c>
      <c r="I55" s="29">
        <v>1.6863840000000001</v>
      </c>
      <c r="J55" s="29">
        <v>1.6863840000000001</v>
      </c>
      <c r="K55" s="29">
        <v>1.6863840000000001</v>
      </c>
      <c r="L55" s="29">
        <v>1.6863840000000001</v>
      </c>
      <c r="M55" s="29">
        <v>1.6863840000000001</v>
      </c>
      <c r="N55" s="29">
        <v>1.6863840000000001</v>
      </c>
      <c r="O55" s="29">
        <v>1.6863840000000001</v>
      </c>
      <c r="P55" s="29">
        <v>1.6863840000000001</v>
      </c>
      <c r="Q55" s="29">
        <v>1.6863840000000001</v>
      </c>
      <c r="S55" s="28">
        <f t="shared" si="6"/>
        <v>25.295760000000001</v>
      </c>
    </row>
    <row r="56" spans="2:19" ht="3" hidden="1" customHeight="1" outlineLevel="1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S56" s="25"/>
    </row>
    <row r="57" spans="2:19" ht="18" hidden="1" customHeight="1" outlineLevel="1" collapsed="1" x14ac:dyDescent="0.25">
      <c r="B57" s="69" t="s">
        <v>21</v>
      </c>
      <c r="C57" s="68">
        <f t="shared" ref="C57:Q57" si="12">SUM(C59:C72)</f>
        <v>36.196804212501974</v>
      </c>
      <c r="D57" s="68">
        <f t="shared" si="12"/>
        <v>38.603203710439495</v>
      </c>
      <c r="E57" s="68">
        <f t="shared" si="12"/>
        <v>38.677900302518488</v>
      </c>
      <c r="F57" s="68">
        <f t="shared" si="12"/>
        <v>38.65420705504598</v>
      </c>
      <c r="G57" s="68">
        <f t="shared" si="12"/>
        <v>38.596506319757523</v>
      </c>
      <c r="H57" s="68">
        <f t="shared" si="12"/>
        <v>38.843061554810909</v>
      </c>
      <c r="I57" s="68">
        <f t="shared" si="12"/>
        <v>38.843061554810909</v>
      </c>
      <c r="J57" s="68">
        <f t="shared" si="12"/>
        <v>38.843061554810909</v>
      </c>
      <c r="K57" s="68">
        <f t="shared" si="12"/>
        <v>38.843061554810909</v>
      </c>
      <c r="L57" s="68">
        <f t="shared" si="12"/>
        <v>38.975903304810906</v>
      </c>
      <c r="M57" s="68">
        <f t="shared" si="12"/>
        <v>38.843061554810909</v>
      </c>
      <c r="N57" s="68">
        <f t="shared" si="12"/>
        <v>38.843061554810909</v>
      </c>
      <c r="O57" s="68">
        <f t="shared" si="12"/>
        <v>38.843061554810909</v>
      </c>
      <c r="P57" s="68">
        <f t="shared" si="12"/>
        <v>38.843061554810909</v>
      </c>
      <c r="Q57" s="68">
        <f t="shared" si="12"/>
        <v>39.831185804810907</v>
      </c>
      <c r="S57" s="68">
        <f>SUM(C57:Q57)</f>
        <v>580.28020314837261</v>
      </c>
    </row>
    <row r="58" spans="2:19" ht="3" hidden="1" customHeight="1" outlineLevel="2" x14ac:dyDescent="0.25">
      <c r="B58" s="32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S58" s="4"/>
    </row>
    <row r="59" spans="2:19" ht="18" hidden="1" customHeight="1" outlineLevel="2" x14ac:dyDescent="0.25">
      <c r="B59" s="66" t="s">
        <v>22</v>
      </c>
      <c r="C59" s="42">
        <v>3.4212922149600007</v>
      </c>
      <c r="D59" s="42">
        <v>3.9575449670400005</v>
      </c>
      <c r="E59" s="42">
        <v>3.9575449670400005</v>
      </c>
      <c r="F59" s="42">
        <v>3.9470752713600006</v>
      </c>
      <c r="G59" s="42">
        <v>3.9366055756800002</v>
      </c>
      <c r="H59" s="42">
        <v>3.9366055756800002</v>
      </c>
      <c r="I59" s="42">
        <v>3.9366055756800002</v>
      </c>
      <c r="J59" s="42">
        <v>3.9366055756800002</v>
      </c>
      <c r="K59" s="42">
        <v>3.9366055756800002</v>
      </c>
      <c r="L59" s="42">
        <v>3.9366055756800002</v>
      </c>
      <c r="M59" s="42">
        <v>3.9366055756800002</v>
      </c>
      <c r="N59" s="42">
        <v>3.9366055756800002</v>
      </c>
      <c r="O59" s="42">
        <v>3.9366055756800002</v>
      </c>
      <c r="P59" s="42">
        <v>3.9366055756800002</v>
      </c>
      <c r="Q59" s="42">
        <v>3.9366055756800002</v>
      </c>
      <c r="S59" s="23">
        <f t="shared" ref="S59:S72" si="13">SUM(C59:Q59)</f>
        <v>58.586118752879997</v>
      </c>
    </row>
    <row r="60" spans="2:19" ht="18" hidden="1" customHeight="1" outlineLevel="2" x14ac:dyDescent="0.25">
      <c r="B60" s="66" t="s">
        <v>23</v>
      </c>
      <c r="C60" s="42">
        <v>14.049394434646249</v>
      </c>
      <c r="D60" s="42">
        <v>15.731660876738884</v>
      </c>
      <c r="E60" s="42">
        <v>15.71154272594903</v>
      </c>
      <c r="F60" s="42">
        <v>15.650426048594019</v>
      </c>
      <c r="G60" s="42">
        <v>15.589309371239013</v>
      </c>
      <c r="H60" s="42">
        <v>15.589309371239013</v>
      </c>
      <c r="I60" s="42">
        <v>15.589309371239013</v>
      </c>
      <c r="J60" s="42">
        <v>15.589309371239013</v>
      </c>
      <c r="K60" s="42">
        <v>15.589309371239013</v>
      </c>
      <c r="L60" s="42">
        <v>15.589309371239013</v>
      </c>
      <c r="M60" s="42">
        <v>15.589309371239013</v>
      </c>
      <c r="N60" s="42">
        <v>15.589309371239013</v>
      </c>
      <c r="O60" s="42">
        <v>15.589309371239013</v>
      </c>
      <c r="P60" s="42">
        <v>15.589309371239013</v>
      </c>
      <c r="Q60" s="42">
        <v>15.589309371239013</v>
      </c>
      <c r="S60" s="23">
        <f t="shared" si="13"/>
        <v>232.62542716955733</v>
      </c>
    </row>
    <row r="61" spans="2:19" ht="18" hidden="1" customHeight="1" outlineLevel="2" x14ac:dyDescent="0.25">
      <c r="B61" s="66" t="s">
        <v>24</v>
      </c>
      <c r="C61" s="42">
        <v>2.4602480596864376</v>
      </c>
      <c r="D61" s="42">
        <v>2.5564197519968537</v>
      </c>
      <c r="E61" s="42">
        <v>2.5234392346024599</v>
      </c>
      <c r="F61" s="42">
        <v>2.4848156151368879</v>
      </c>
      <c r="G61" s="42">
        <v>2.4417612888802984</v>
      </c>
      <c r="H61" s="42">
        <v>2.4417612888802984</v>
      </c>
      <c r="I61" s="42">
        <v>2.4417612888802984</v>
      </c>
      <c r="J61" s="42">
        <v>2.4417612888802984</v>
      </c>
      <c r="K61" s="42">
        <v>2.4417612888802984</v>
      </c>
      <c r="L61" s="42">
        <v>2.4417612888802984</v>
      </c>
      <c r="M61" s="42">
        <v>2.4417612888802984</v>
      </c>
      <c r="N61" s="42">
        <v>2.4417612888802984</v>
      </c>
      <c r="O61" s="42">
        <v>2.4417612888802984</v>
      </c>
      <c r="P61" s="42">
        <v>2.4417612888802984</v>
      </c>
      <c r="Q61" s="42">
        <v>2.4417612888802984</v>
      </c>
      <c r="S61" s="23">
        <f t="shared" si="13"/>
        <v>36.884296839105922</v>
      </c>
    </row>
    <row r="62" spans="2:19" ht="18" hidden="1" customHeight="1" outlineLevel="2" x14ac:dyDescent="0.25">
      <c r="B62" s="66" t="s">
        <v>51</v>
      </c>
      <c r="C62" s="42">
        <v>0.51756000000000002</v>
      </c>
      <c r="D62" s="42">
        <v>0.51756000000000002</v>
      </c>
      <c r="E62" s="42">
        <v>0.51756000000000002</v>
      </c>
      <c r="F62" s="42">
        <v>0.51756000000000002</v>
      </c>
      <c r="G62" s="42">
        <v>0.51756000000000002</v>
      </c>
      <c r="H62" s="42">
        <v>0.51756000000000002</v>
      </c>
      <c r="I62" s="42">
        <v>0.51756000000000002</v>
      </c>
      <c r="J62" s="42">
        <v>0.51756000000000002</v>
      </c>
      <c r="K62" s="42">
        <v>0.51756000000000002</v>
      </c>
      <c r="L62" s="42">
        <v>0.51756000000000002</v>
      </c>
      <c r="M62" s="42">
        <v>0.51756000000000002</v>
      </c>
      <c r="N62" s="42">
        <v>0.51756000000000002</v>
      </c>
      <c r="O62" s="42">
        <v>0.51756000000000002</v>
      </c>
      <c r="P62" s="42">
        <v>0.51756000000000002</v>
      </c>
      <c r="Q62" s="42">
        <v>0.51756000000000002</v>
      </c>
      <c r="S62" s="23">
        <f t="shared" si="13"/>
        <v>7.7633999999999972</v>
      </c>
    </row>
    <row r="63" spans="2:19" ht="18" hidden="1" customHeight="1" outlineLevel="2" x14ac:dyDescent="0.25">
      <c r="B63" s="66" t="s">
        <v>26</v>
      </c>
      <c r="C63" s="42">
        <v>0.81667319999999999</v>
      </c>
      <c r="D63" s="42">
        <v>0.81872</v>
      </c>
      <c r="E63" s="42">
        <v>0.82373465999999995</v>
      </c>
      <c r="F63" s="42">
        <v>0.82578145999999997</v>
      </c>
      <c r="G63" s="42">
        <v>0.82578145999999997</v>
      </c>
      <c r="H63" s="42">
        <v>0.82578145999999997</v>
      </c>
      <c r="I63" s="42">
        <v>0.82578145999999997</v>
      </c>
      <c r="J63" s="42">
        <v>0.82578145999999997</v>
      </c>
      <c r="K63" s="42">
        <v>0.82578145999999997</v>
      </c>
      <c r="L63" s="42">
        <v>0.82578145999999997</v>
      </c>
      <c r="M63" s="42">
        <v>0.82578145999999997</v>
      </c>
      <c r="N63" s="42">
        <v>0.82578145999999997</v>
      </c>
      <c r="O63" s="42">
        <v>0.82578145999999997</v>
      </c>
      <c r="P63" s="42">
        <v>0.82578145999999997</v>
      </c>
      <c r="Q63" s="42">
        <v>0.82578145999999997</v>
      </c>
      <c r="S63" s="23">
        <f t="shared" si="13"/>
        <v>12.36850538</v>
      </c>
    </row>
    <row r="64" spans="2:19" ht="18" hidden="1" customHeight="1" outlineLevel="2" x14ac:dyDescent="0.25">
      <c r="B64" s="66" t="s">
        <v>27</v>
      </c>
      <c r="C64" s="42">
        <v>2.52</v>
      </c>
      <c r="D64" s="42">
        <v>2.52</v>
      </c>
      <c r="E64" s="42">
        <v>2.52</v>
      </c>
      <c r="F64" s="42">
        <v>2.52</v>
      </c>
      <c r="G64" s="42">
        <v>2.52</v>
      </c>
      <c r="H64" s="42">
        <v>2.52</v>
      </c>
      <c r="I64" s="42">
        <v>2.52</v>
      </c>
      <c r="J64" s="42">
        <v>2.52</v>
      </c>
      <c r="K64" s="42">
        <v>2.52</v>
      </c>
      <c r="L64" s="42">
        <v>2.52</v>
      </c>
      <c r="M64" s="42">
        <v>2.52</v>
      </c>
      <c r="N64" s="42">
        <v>2.52</v>
      </c>
      <c r="O64" s="42">
        <v>2.52</v>
      </c>
      <c r="P64" s="42">
        <v>2.52</v>
      </c>
      <c r="Q64" s="42">
        <v>2.52</v>
      </c>
      <c r="S64" s="23">
        <f t="shared" si="13"/>
        <v>37.800000000000004</v>
      </c>
    </row>
    <row r="65" spans="2:19" ht="18" hidden="1" customHeight="1" outlineLevel="2" x14ac:dyDescent="0.25">
      <c r="B65" s="66" t="s">
        <v>28</v>
      </c>
      <c r="C65" s="42">
        <v>3.7984800000000001</v>
      </c>
      <c r="D65" s="42">
        <v>3.8079999999999998</v>
      </c>
      <c r="E65" s="42">
        <v>3.831324</v>
      </c>
      <c r="F65" s="42">
        <v>3.8408440000000001</v>
      </c>
      <c r="G65" s="42">
        <v>3.8408440000000001</v>
      </c>
      <c r="H65" s="42">
        <v>3.8408440000000001</v>
      </c>
      <c r="I65" s="42">
        <v>3.8408440000000001</v>
      </c>
      <c r="J65" s="42">
        <v>3.8408440000000001</v>
      </c>
      <c r="K65" s="42">
        <v>3.8408440000000001</v>
      </c>
      <c r="L65" s="42">
        <v>3.8408440000000001</v>
      </c>
      <c r="M65" s="42">
        <v>3.8408440000000001</v>
      </c>
      <c r="N65" s="42">
        <v>3.8408440000000001</v>
      </c>
      <c r="O65" s="42">
        <v>3.8408440000000001</v>
      </c>
      <c r="P65" s="42">
        <v>3.8408440000000001</v>
      </c>
      <c r="Q65" s="42">
        <v>3.8408440000000001</v>
      </c>
      <c r="S65" s="23">
        <f t="shared" si="13"/>
        <v>57.527931999999986</v>
      </c>
    </row>
    <row r="66" spans="2:19" ht="18" hidden="1" customHeight="1" outlineLevel="2" x14ac:dyDescent="0.25">
      <c r="B66" s="66" t="s">
        <v>29</v>
      </c>
      <c r="C66" s="42">
        <v>1.5953615999999999</v>
      </c>
      <c r="D66" s="42">
        <v>1.5993599999999997</v>
      </c>
      <c r="E66" s="42">
        <v>1.6091560799999998</v>
      </c>
      <c r="F66" s="42">
        <v>1.6131544799999997</v>
      </c>
      <c r="G66" s="42">
        <v>1.6131544799999997</v>
      </c>
      <c r="H66" s="42">
        <v>1.6131544799999997</v>
      </c>
      <c r="I66" s="42">
        <v>1.6131544799999997</v>
      </c>
      <c r="J66" s="42">
        <v>1.6131544799999997</v>
      </c>
      <c r="K66" s="42">
        <v>1.6131544799999997</v>
      </c>
      <c r="L66" s="42">
        <v>1.6131544799999997</v>
      </c>
      <c r="M66" s="42">
        <v>1.6131544799999997</v>
      </c>
      <c r="N66" s="42">
        <v>1.6131544799999997</v>
      </c>
      <c r="O66" s="42">
        <v>1.6131544799999997</v>
      </c>
      <c r="P66" s="42">
        <v>1.6131544799999997</v>
      </c>
      <c r="Q66" s="42">
        <v>1.6131544799999997</v>
      </c>
      <c r="S66" s="23">
        <f t="shared" si="13"/>
        <v>24.161731439999993</v>
      </c>
    </row>
    <row r="67" spans="2:19" ht="18" hidden="1" customHeight="1" outlineLevel="2" x14ac:dyDescent="0.25">
      <c r="B67" s="66" t="s">
        <v>30</v>
      </c>
      <c r="C67" s="42">
        <v>1.89924</v>
      </c>
      <c r="D67" s="42">
        <v>1.9039999999999999</v>
      </c>
      <c r="E67" s="42">
        <v>1.915662</v>
      </c>
      <c r="F67" s="42">
        <v>1.9204220000000001</v>
      </c>
      <c r="G67" s="42">
        <v>1.9204220000000001</v>
      </c>
      <c r="H67" s="42">
        <v>1.9204220000000001</v>
      </c>
      <c r="I67" s="42">
        <v>1.9204220000000001</v>
      </c>
      <c r="J67" s="42">
        <v>1.9204220000000001</v>
      </c>
      <c r="K67" s="42">
        <v>1.9204220000000001</v>
      </c>
      <c r="L67" s="42">
        <v>1.9204220000000001</v>
      </c>
      <c r="M67" s="42">
        <v>1.9204220000000001</v>
      </c>
      <c r="N67" s="42">
        <v>1.9204220000000001</v>
      </c>
      <c r="O67" s="42">
        <v>1.9204220000000001</v>
      </c>
      <c r="P67" s="42">
        <v>1.9204220000000001</v>
      </c>
      <c r="Q67" s="42">
        <v>1.9204220000000001</v>
      </c>
      <c r="S67" s="23">
        <f t="shared" si="13"/>
        <v>28.763965999999993</v>
      </c>
    </row>
    <row r="68" spans="2:19" ht="18" hidden="1" customHeight="1" outlineLevel="2" x14ac:dyDescent="0.25">
      <c r="B68" s="66" t="s">
        <v>31</v>
      </c>
      <c r="C68" s="42">
        <v>0.41560690935110167</v>
      </c>
      <c r="D68" s="42">
        <v>0.43457520869388594</v>
      </c>
      <c r="E68" s="42">
        <v>0.45440922121867483</v>
      </c>
      <c r="F68" s="42">
        <v>0.47514845807509515</v>
      </c>
      <c r="G68" s="42">
        <v>0.49683423370164242</v>
      </c>
      <c r="H68" s="42">
        <v>0.51950863668887703</v>
      </c>
      <c r="I68" s="42">
        <v>0.51950863668887703</v>
      </c>
      <c r="J68" s="42">
        <v>0.51950863668887703</v>
      </c>
      <c r="K68" s="42">
        <v>0.51950863668887703</v>
      </c>
      <c r="L68" s="42">
        <v>0.51950863668887703</v>
      </c>
      <c r="M68" s="42">
        <v>0.51950863668887703</v>
      </c>
      <c r="N68" s="42">
        <v>0.51950863668887703</v>
      </c>
      <c r="O68" s="42">
        <v>0.51950863668887703</v>
      </c>
      <c r="P68" s="42">
        <v>0.51950863668887703</v>
      </c>
      <c r="Q68" s="42">
        <v>0.51950863668887703</v>
      </c>
      <c r="S68" s="23">
        <f t="shared" si="13"/>
        <v>7.4716603979291678</v>
      </c>
    </row>
    <row r="69" spans="2:19" ht="18" hidden="1" customHeight="1" outlineLevel="2" x14ac:dyDescent="0.25">
      <c r="B69" s="66" t="s">
        <v>52</v>
      </c>
      <c r="C69" s="42">
        <v>3.7984800000000001</v>
      </c>
      <c r="D69" s="42">
        <v>3.8079999999999998</v>
      </c>
      <c r="E69" s="42">
        <v>3.831324</v>
      </c>
      <c r="F69" s="42">
        <v>3.8408440000000001</v>
      </c>
      <c r="G69" s="42">
        <v>3.8408440000000001</v>
      </c>
      <c r="H69" s="42">
        <v>3.8408440000000001</v>
      </c>
      <c r="I69" s="42">
        <v>3.8408440000000001</v>
      </c>
      <c r="J69" s="42">
        <v>3.8408440000000001</v>
      </c>
      <c r="K69" s="42">
        <v>3.8408440000000001</v>
      </c>
      <c r="L69" s="42">
        <v>3.8408440000000001</v>
      </c>
      <c r="M69" s="42">
        <v>3.8408440000000001</v>
      </c>
      <c r="N69" s="42">
        <v>3.8408440000000001</v>
      </c>
      <c r="O69" s="42">
        <v>3.8408440000000001</v>
      </c>
      <c r="P69" s="42">
        <v>3.8408440000000001</v>
      </c>
      <c r="Q69" s="42">
        <v>3.8408440000000001</v>
      </c>
      <c r="S69" s="23">
        <f t="shared" si="13"/>
        <v>57.527931999999986</v>
      </c>
    </row>
    <row r="70" spans="2:19" ht="18" hidden="1" customHeight="1" outlineLevel="2" x14ac:dyDescent="0.25">
      <c r="B70" s="66" t="s">
        <v>33</v>
      </c>
      <c r="C70" s="42">
        <v>0.4032</v>
      </c>
      <c r="D70" s="42">
        <v>0.4032</v>
      </c>
      <c r="E70" s="42">
        <v>0.4032</v>
      </c>
      <c r="F70" s="42">
        <v>0.4032</v>
      </c>
      <c r="G70" s="42">
        <v>0.4032</v>
      </c>
      <c r="H70" s="42">
        <v>0.4032</v>
      </c>
      <c r="I70" s="42">
        <v>0.4032</v>
      </c>
      <c r="J70" s="42">
        <v>0.4032</v>
      </c>
      <c r="K70" s="42">
        <v>0.4032</v>
      </c>
      <c r="L70" s="42">
        <v>0.4032</v>
      </c>
      <c r="M70" s="42">
        <v>0.4032</v>
      </c>
      <c r="N70" s="42">
        <v>0.4032</v>
      </c>
      <c r="O70" s="42">
        <v>0.4032</v>
      </c>
      <c r="P70" s="42">
        <v>0.4032</v>
      </c>
      <c r="Q70" s="42">
        <v>0.4032</v>
      </c>
      <c r="S70" s="23">
        <f t="shared" si="13"/>
        <v>6.048</v>
      </c>
    </row>
    <row r="71" spans="2:19" ht="18" hidden="1" customHeight="1" outlineLevel="2" x14ac:dyDescent="0.25">
      <c r="B71" s="66" t="s">
        <v>34</v>
      </c>
      <c r="C71" s="42">
        <v>0</v>
      </c>
      <c r="D71" s="42">
        <v>2.001725E-2</v>
      </c>
      <c r="E71" s="42">
        <v>3.0935750000000001E-2</v>
      </c>
      <c r="F71" s="42">
        <v>4.1854250000000003E-2</v>
      </c>
      <c r="G71" s="42">
        <v>5.0953000000000005E-2</v>
      </c>
      <c r="H71" s="42">
        <v>0.24748600000000001</v>
      </c>
      <c r="I71" s="42">
        <v>0.24748600000000001</v>
      </c>
      <c r="J71" s="42">
        <v>0.24748600000000001</v>
      </c>
      <c r="K71" s="42">
        <v>0.24748600000000001</v>
      </c>
      <c r="L71" s="42">
        <v>0.38032775000000002</v>
      </c>
      <c r="M71" s="42">
        <v>0.24748600000000001</v>
      </c>
      <c r="N71" s="42">
        <v>0.24748600000000001</v>
      </c>
      <c r="O71" s="42">
        <v>0.24748600000000001</v>
      </c>
      <c r="P71" s="42">
        <v>0.24748600000000001</v>
      </c>
      <c r="Q71" s="42">
        <v>1.2356102499999999</v>
      </c>
      <c r="S71" s="23">
        <f t="shared" si="13"/>
        <v>3.7395862499999994</v>
      </c>
    </row>
    <row r="72" spans="2:19" ht="18" hidden="1" customHeight="1" outlineLevel="2" x14ac:dyDescent="0.25">
      <c r="B72" s="66" t="s">
        <v>35</v>
      </c>
      <c r="C72" s="42">
        <v>0.50126779385817966</v>
      </c>
      <c r="D72" s="42">
        <v>0.52414565596986695</v>
      </c>
      <c r="E72" s="42">
        <v>0.5480676637083316</v>
      </c>
      <c r="F72" s="42">
        <v>0.57308147187997982</v>
      </c>
      <c r="G72" s="42">
        <v>0.59923691025658199</v>
      </c>
      <c r="H72" s="42">
        <v>0.62658474232272443</v>
      </c>
      <c r="I72" s="42">
        <v>0.62658474232272443</v>
      </c>
      <c r="J72" s="42">
        <v>0.62658474232272443</v>
      </c>
      <c r="K72" s="42">
        <v>0.62658474232272443</v>
      </c>
      <c r="L72" s="42">
        <v>0.62658474232272443</v>
      </c>
      <c r="M72" s="42">
        <v>0.62658474232272443</v>
      </c>
      <c r="N72" s="42">
        <v>0.62658474232272443</v>
      </c>
      <c r="O72" s="42">
        <v>0.62658474232272443</v>
      </c>
      <c r="P72" s="42">
        <v>0.62658474232272443</v>
      </c>
      <c r="Q72" s="42">
        <v>0.62658474232272443</v>
      </c>
      <c r="S72" s="23">
        <f t="shared" si="13"/>
        <v>9.0116469189001833</v>
      </c>
    </row>
    <row r="73" spans="2:19" ht="3" customHeight="1" x14ac:dyDescent="0.25"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S73" s="4"/>
    </row>
    <row r="74" spans="2:19" ht="18" customHeight="1" collapsed="1" x14ac:dyDescent="0.25">
      <c r="B74" s="16" t="s">
        <v>36</v>
      </c>
      <c r="C74" s="17">
        <f>-(C76+C82)</f>
        <v>-257.98938092310004</v>
      </c>
      <c r="D74" s="17">
        <f t="shared" ref="D74:Q74" si="14">-(D76+D82)</f>
        <v>-53.007137999999998</v>
      </c>
      <c r="E74" s="17">
        <f t="shared" si="14"/>
        <v>-55.651137999999996</v>
      </c>
      <c r="F74" s="17">
        <f t="shared" si="14"/>
        <v>-53.007137999999998</v>
      </c>
      <c r="G74" s="17">
        <f t="shared" si="14"/>
        <v>-53.007137999999998</v>
      </c>
      <c r="H74" s="17">
        <f t="shared" si="14"/>
        <v>-12.025137999999998</v>
      </c>
      <c r="I74" s="17">
        <f t="shared" si="14"/>
        <v>-20.406437999999998</v>
      </c>
      <c r="J74" s="17">
        <f t="shared" si="14"/>
        <v>-97.582037999999997</v>
      </c>
      <c r="K74" s="17">
        <f t="shared" si="14"/>
        <v>-20.406437999999998</v>
      </c>
      <c r="L74" s="17">
        <f t="shared" si="14"/>
        <v>-20.406437999999998</v>
      </c>
      <c r="M74" s="17">
        <f t="shared" si="14"/>
        <v>-20.406437999999998</v>
      </c>
      <c r="N74" s="17">
        <f t="shared" si="14"/>
        <v>-20.406437999999998</v>
      </c>
      <c r="O74" s="17">
        <f t="shared" si="14"/>
        <v>-20.406437999999998</v>
      </c>
      <c r="P74" s="17">
        <f t="shared" si="14"/>
        <v>-20.406437999999998</v>
      </c>
      <c r="Q74" s="17">
        <f t="shared" si="14"/>
        <v>0</v>
      </c>
      <c r="S74" s="17">
        <f>SUM(C74:Q74)</f>
        <v>-725.11417492309988</v>
      </c>
    </row>
    <row r="75" spans="2:19" ht="3" hidden="1" customHeight="1" outlineLevel="1" x14ac:dyDescent="0.25">
      <c r="B75" s="20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S75" s="4"/>
    </row>
    <row r="76" spans="2:19" ht="18" hidden="1" customHeight="1" outlineLevel="1" collapsed="1" x14ac:dyDescent="0.25">
      <c r="B76" s="70" t="s">
        <v>37</v>
      </c>
      <c r="C76" s="68">
        <f t="shared" ref="C76:Q76" si="15">SUM(C77:C80)</f>
        <v>205.86091197480002</v>
      </c>
      <c r="D76" s="68">
        <f t="shared" si="15"/>
        <v>53.007137999999998</v>
      </c>
      <c r="E76" s="68">
        <f t="shared" si="15"/>
        <v>55.651137999999996</v>
      </c>
      <c r="F76" s="68">
        <f t="shared" si="15"/>
        <v>53.007137999999998</v>
      </c>
      <c r="G76" s="68">
        <f t="shared" si="15"/>
        <v>53.007137999999998</v>
      </c>
      <c r="H76" s="68">
        <f t="shared" si="15"/>
        <v>12.025137999999998</v>
      </c>
      <c r="I76" s="68">
        <f t="shared" si="15"/>
        <v>20.406437999999998</v>
      </c>
      <c r="J76" s="68">
        <f t="shared" si="15"/>
        <v>20.406437999999998</v>
      </c>
      <c r="K76" s="68">
        <f t="shared" si="15"/>
        <v>20.406437999999998</v>
      </c>
      <c r="L76" s="68">
        <f t="shared" si="15"/>
        <v>20.406437999999998</v>
      </c>
      <c r="M76" s="68">
        <f t="shared" si="15"/>
        <v>20.406437999999998</v>
      </c>
      <c r="N76" s="68">
        <f t="shared" si="15"/>
        <v>20.406437999999998</v>
      </c>
      <c r="O76" s="68">
        <f t="shared" si="15"/>
        <v>20.406437999999998</v>
      </c>
      <c r="P76" s="68">
        <f t="shared" si="15"/>
        <v>20.406437999999998</v>
      </c>
      <c r="Q76" s="68">
        <f t="shared" si="15"/>
        <v>0</v>
      </c>
      <c r="S76" s="68">
        <f t="shared" ref="S76:S104" si="16">SUM(C76:Q76)</f>
        <v>595.81010597479985</v>
      </c>
    </row>
    <row r="77" spans="2:19" ht="18" hidden="1" customHeight="1" outlineLevel="3" x14ac:dyDescent="0.25">
      <c r="B77" s="39" t="s">
        <v>10</v>
      </c>
      <c r="C77" s="28">
        <v>78.515257420800026</v>
      </c>
      <c r="D77" s="28">
        <v>9.1506779999999992</v>
      </c>
      <c r="E77" s="28">
        <v>9.1506779999999992</v>
      </c>
      <c r="F77" s="28">
        <v>9.1506779999999992</v>
      </c>
      <c r="G77" s="28">
        <v>9.1506779999999992</v>
      </c>
      <c r="H77" s="28">
        <v>9.1506779999999992</v>
      </c>
      <c r="I77" s="28">
        <v>9.1506779999999992</v>
      </c>
      <c r="J77" s="28">
        <v>9.1506779999999992</v>
      </c>
      <c r="K77" s="28">
        <v>9.1506779999999992</v>
      </c>
      <c r="L77" s="28">
        <v>9.1506779999999992</v>
      </c>
      <c r="M77" s="28">
        <v>9.1506779999999992</v>
      </c>
      <c r="N77" s="28">
        <v>9.1506779999999992</v>
      </c>
      <c r="O77" s="28">
        <v>9.1506779999999992</v>
      </c>
      <c r="P77" s="28">
        <v>9.1506779999999992</v>
      </c>
      <c r="Q77" s="28">
        <v>0</v>
      </c>
      <c r="S77" s="28">
        <f t="shared" si="16"/>
        <v>197.47407142080002</v>
      </c>
    </row>
    <row r="78" spans="2:19" ht="18" hidden="1" customHeight="1" outlineLevel="3" x14ac:dyDescent="0.25">
      <c r="B78" s="39" t="s">
        <v>11</v>
      </c>
      <c r="C78" s="28">
        <v>23.795999999999999</v>
      </c>
      <c r="D78" s="28">
        <v>40.981999999999999</v>
      </c>
      <c r="E78" s="28">
        <v>43.625999999999998</v>
      </c>
      <c r="F78" s="28">
        <v>40.981999999999999</v>
      </c>
      <c r="G78" s="28">
        <v>40.981999999999999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S78" s="28">
        <f t="shared" si="16"/>
        <v>190.36799999999999</v>
      </c>
    </row>
    <row r="79" spans="2:19" ht="18" hidden="1" customHeight="1" outlineLevel="3" x14ac:dyDescent="0.25">
      <c r="B79" s="39" t="s">
        <v>12</v>
      </c>
      <c r="C79" s="28">
        <v>16.384134553999999</v>
      </c>
      <c r="D79" s="28">
        <v>2.87446</v>
      </c>
      <c r="E79" s="28">
        <v>2.87446</v>
      </c>
      <c r="F79" s="28">
        <v>2.87446</v>
      </c>
      <c r="G79" s="28">
        <v>2.87446</v>
      </c>
      <c r="H79" s="28">
        <v>2.87446</v>
      </c>
      <c r="I79" s="28">
        <v>2.87446</v>
      </c>
      <c r="J79" s="28">
        <v>2.87446</v>
      </c>
      <c r="K79" s="28">
        <v>2.87446</v>
      </c>
      <c r="L79" s="28">
        <v>2.87446</v>
      </c>
      <c r="M79" s="28">
        <v>2.87446</v>
      </c>
      <c r="N79" s="28">
        <v>2.87446</v>
      </c>
      <c r="O79" s="28">
        <v>2.87446</v>
      </c>
      <c r="P79" s="28">
        <v>2.87446</v>
      </c>
      <c r="Q79" s="28">
        <v>0</v>
      </c>
      <c r="S79" s="28">
        <f t="shared" si="16"/>
        <v>53.752114553999988</v>
      </c>
    </row>
    <row r="80" spans="2:19" ht="18" hidden="1" customHeight="1" outlineLevel="3" x14ac:dyDescent="0.25">
      <c r="B80" s="39" t="s">
        <v>13</v>
      </c>
      <c r="C80" s="28">
        <v>87.165520000000001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8.3812999999999995</v>
      </c>
      <c r="J80" s="28">
        <v>8.3812999999999995</v>
      </c>
      <c r="K80" s="28">
        <v>8.3812999999999995</v>
      </c>
      <c r="L80" s="28">
        <v>8.3812999999999995</v>
      </c>
      <c r="M80" s="28">
        <v>8.3812999999999995</v>
      </c>
      <c r="N80" s="28">
        <v>8.3812999999999995</v>
      </c>
      <c r="O80" s="28">
        <v>8.3812999999999995</v>
      </c>
      <c r="P80" s="28">
        <v>8.3812999999999995</v>
      </c>
      <c r="Q80" s="28">
        <v>0</v>
      </c>
      <c r="S80" s="28">
        <f t="shared" si="16"/>
        <v>154.21592000000001</v>
      </c>
    </row>
    <row r="81" spans="2:19" ht="3" hidden="1" customHeight="1" outlineLevel="2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S81" s="20"/>
    </row>
    <row r="82" spans="2:19" ht="18" hidden="1" customHeight="1" outlineLevel="1" collapsed="1" x14ac:dyDescent="0.25">
      <c r="B82" s="70" t="s">
        <v>38</v>
      </c>
      <c r="C82" s="68">
        <f>C83+C89</f>
        <v>52.128468948299997</v>
      </c>
      <c r="D82" s="68">
        <f t="shared" ref="D82:Q82" si="17">D83+D89</f>
        <v>0</v>
      </c>
      <c r="E82" s="68">
        <f t="shared" si="17"/>
        <v>0</v>
      </c>
      <c r="F82" s="68">
        <f t="shared" si="17"/>
        <v>0</v>
      </c>
      <c r="G82" s="68">
        <f t="shared" si="17"/>
        <v>0</v>
      </c>
      <c r="H82" s="68">
        <f t="shared" si="17"/>
        <v>0</v>
      </c>
      <c r="I82" s="68">
        <f t="shared" si="17"/>
        <v>0</v>
      </c>
      <c r="J82" s="68">
        <f t="shared" si="17"/>
        <v>77.175600000000003</v>
      </c>
      <c r="K82" s="68">
        <f t="shared" si="17"/>
        <v>0</v>
      </c>
      <c r="L82" s="68">
        <f t="shared" si="17"/>
        <v>0</v>
      </c>
      <c r="M82" s="68">
        <f t="shared" si="17"/>
        <v>0</v>
      </c>
      <c r="N82" s="68">
        <f t="shared" si="17"/>
        <v>0</v>
      </c>
      <c r="O82" s="68">
        <f t="shared" si="17"/>
        <v>0</v>
      </c>
      <c r="P82" s="68">
        <f t="shared" si="17"/>
        <v>0</v>
      </c>
      <c r="Q82" s="68">
        <f t="shared" si="17"/>
        <v>0</v>
      </c>
      <c r="S82" s="68">
        <f t="shared" si="16"/>
        <v>129.3040689483</v>
      </c>
    </row>
    <row r="83" spans="2:19" ht="18" hidden="1" customHeight="1" outlineLevel="2" collapsed="1" x14ac:dyDescent="0.25">
      <c r="B83" s="64" t="s">
        <v>39</v>
      </c>
      <c r="C83" s="18">
        <f t="shared" ref="C83:Q83" si="18">SUM(C84:C88)</f>
        <v>46.952868948299994</v>
      </c>
      <c r="D83" s="18">
        <f t="shared" si="18"/>
        <v>0</v>
      </c>
      <c r="E83" s="18">
        <f t="shared" si="18"/>
        <v>0</v>
      </c>
      <c r="F83" s="18">
        <f t="shared" si="18"/>
        <v>0</v>
      </c>
      <c r="G83" s="18">
        <f t="shared" si="18"/>
        <v>0</v>
      </c>
      <c r="H83" s="18">
        <f t="shared" si="18"/>
        <v>0</v>
      </c>
      <c r="I83" s="18">
        <f t="shared" si="18"/>
        <v>0</v>
      </c>
      <c r="J83" s="18">
        <f t="shared" si="18"/>
        <v>72</v>
      </c>
      <c r="K83" s="18">
        <f t="shared" si="18"/>
        <v>0</v>
      </c>
      <c r="L83" s="18">
        <f t="shared" si="18"/>
        <v>0</v>
      </c>
      <c r="M83" s="18">
        <f t="shared" si="18"/>
        <v>0</v>
      </c>
      <c r="N83" s="18">
        <f t="shared" si="18"/>
        <v>0</v>
      </c>
      <c r="O83" s="18">
        <f t="shared" si="18"/>
        <v>0</v>
      </c>
      <c r="P83" s="18">
        <f t="shared" si="18"/>
        <v>0</v>
      </c>
      <c r="Q83" s="18">
        <f t="shared" si="18"/>
        <v>0</v>
      </c>
      <c r="S83" s="18">
        <f t="shared" si="16"/>
        <v>118.95286894829999</v>
      </c>
    </row>
    <row r="84" spans="2:19" ht="18" hidden="1" customHeight="1" outlineLevel="3" x14ac:dyDescent="0.25">
      <c r="B84" s="71" t="s">
        <v>53</v>
      </c>
      <c r="C84" s="28">
        <v>14.4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S84" s="28">
        <f t="shared" si="16"/>
        <v>14.4</v>
      </c>
    </row>
    <row r="85" spans="2:19" ht="18" hidden="1" customHeight="1" outlineLevel="3" x14ac:dyDescent="0.25">
      <c r="B85" s="71" t="s">
        <v>54</v>
      </c>
      <c r="C85" s="28">
        <v>25.92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S85" s="28">
        <f t="shared" si="16"/>
        <v>25.92</v>
      </c>
    </row>
    <row r="86" spans="2:19" ht="18" hidden="1" customHeight="1" outlineLevel="3" x14ac:dyDescent="0.25">
      <c r="B86" s="71" t="s">
        <v>72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72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S86" s="28">
        <f t="shared" si="16"/>
        <v>72</v>
      </c>
    </row>
    <row r="87" spans="2:19" ht="18" hidden="1" customHeight="1" outlineLevel="3" x14ac:dyDescent="0.25">
      <c r="B87" s="71" t="s">
        <v>55</v>
      </c>
      <c r="C87" s="28">
        <v>1.8661282668000001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S87" s="28">
        <f t="shared" si="16"/>
        <v>1.8661282668000001</v>
      </c>
    </row>
    <row r="88" spans="2:19" ht="15" hidden="1" outlineLevel="3" x14ac:dyDescent="0.25">
      <c r="B88" s="76" t="s">
        <v>56</v>
      </c>
      <c r="C88" s="28">
        <v>4.7667406815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S88" s="28">
        <f t="shared" si="16"/>
        <v>4.7667406815</v>
      </c>
    </row>
    <row r="89" spans="2:19" ht="18" hidden="1" customHeight="1" outlineLevel="2" collapsed="1" x14ac:dyDescent="0.25">
      <c r="B89" s="64" t="s">
        <v>40</v>
      </c>
      <c r="C89" s="18">
        <f t="shared" ref="C89:Q89" si="19">SUM(C90:C104)</f>
        <v>5.1756000000000002</v>
      </c>
      <c r="D89" s="18">
        <f t="shared" si="19"/>
        <v>0</v>
      </c>
      <c r="E89" s="18">
        <f t="shared" si="19"/>
        <v>0</v>
      </c>
      <c r="F89" s="18">
        <f t="shared" si="19"/>
        <v>0</v>
      </c>
      <c r="G89" s="18">
        <f t="shared" si="19"/>
        <v>0</v>
      </c>
      <c r="H89" s="18">
        <f t="shared" si="19"/>
        <v>0</v>
      </c>
      <c r="I89" s="18">
        <f t="shared" si="19"/>
        <v>0</v>
      </c>
      <c r="J89" s="18">
        <f t="shared" si="19"/>
        <v>5.1756000000000002</v>
      </c>
      <c r="K89" s="18">
        <f t="shared" si="19"/>
        <v>0</v>
      </c>
      <c r="L89" s="18">
        <f t="shared" si="19"/>
        <v>0</v>
      </c>
      <c r="M89" s="18">
        <f t="shared" si="19"/>
        <v>0</v>
      </c>
      <c r="N89" s="18">
        <f t="shared" si="19"/>
        <v>0</v>
      </c>
      <c r="O89" s="18">
        <f t="shared" si="19"/>
        <v>0</v>
      </c>
      <c r="P89" s="18">
        <f t="shared" si="19"/>
        <v>0</v>
      </c>
      <c r="Q89" s="18">
        <f t="shared" si="19"/>
        <v>0</v>
      </c>
      <c r="S89" s="18">
        <f t="shared" si="16"/>
        <v>10.3512</v>
      </c>
    </row>
    <row r="90" spans="2:19" ht="18" hidden="1" customHeight="1" outlineLevel="3" x14ac:dyDescent="0.25">
      <c r="B90" s="71" t="s">
        <v>57</v>
      </c>
      <c r="C90" s="28">
        <v>0.58750000000000002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0.58750000000000002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S90" s="28">
        <f t="shared" si="16"/>
        <v>1.175</v>
      </c>
    </row>
    <row r="91" spans="2:19" ht="18" hidden="1" customHeight="1" outlineLevel="3" x14ac:dyDescent="0.25">
      <c r="B91" s="71" t="s">
        <v>58</v>
      </c>
      <c r="C91" s="28">
        <v>0.44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0.44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S91" s="28">
        <f t="shared" si="16"/>
        <v>0.88</v>
      </c>
    </row>
    <row r="92" spans="2:19" ht="18" hidden="1" customHeight="1" outlineLevel="3" x14ac:dyDescent="0.25">
      <c r="B92" s="71" t="s">
        <v>59</v>
      </c>
      <c r="C92" s="28">
        <v>0.126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0.126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S92" s="28">
        <f t="shared" si="16"/>
        <v>0.252</v>
      </c>
    </row>
    <row r="93" spans="2:19" ht="18" hidden="1" customHeight="1" outlineLevel="3" x14ac:dyDescent="0.25">
      <c r="B93" s="71" t="s">
        <v>60</v>
      </c>
      <c r="C93" s="28">
        <v>0.26729999999999998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0.26729999999999998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S93" s="28">
        <f t="shared" si="16"/>
        <v>0.53459999999999996</v>
      </c>
    </row>
    <row r="94" spans="2:19" ht="18" hidden="1" customHeight="1" outlineLevel="3" x14ac:dyDescent="0.25">
      <c r="B94" s="71" t="s">
        <v>61</v>
      </c>
      <c r="C94" s="28">
        <v>2.4E-2</v>
      </c>
      <c r="D94" s="28"/>
      <c r="E94" s="28"/>
      <c r="F94" s="28"/>
      <c r="G94" s="28"/>
      <c r="H94" s="28"/>
      <c r="I94" s="28"/>
      <c r="J94" s="28">
        <v>2.4E-2</v>
      </c>
      <c r="K94" s="28"/>
      <c r="L94" s="28"/>
      <c r="M94" s="28"/>
      <c r="N94" s="28"/>
      <c r="O94" s="28"/>
      <c r="P94" s="28"/>
      <c r="Q94" s="28"/>
      <c r="S94" s="28"/>
    </row>
    <row r="95" spans="2:19" ht="18" hidden="1" customHeight="1" outlineLevel="3" x14ac:dyDescent="0.25">
      <c r="B95" s="71" t="s">
        <v>62</v>
      </c>
      <c r="C95" s="28">
        <v>7.1999999999999995E-2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7.1999999999999995E-2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S95" s="28">
        <f t="shared" si="16"/>
        <v>0.14399999999999999</v>
      </c>
    </row>
    <row r="96" spans="2:19" ht="18" hidden="1" customHeight="1" outlineLevel="3" x14ac:dyDescent="0.25">
      <c r="B96" s="71" t="s">
        <v>63</v>
      </c>
      <c r="C96" s="28">
        <v>0.09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0.09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S96" s="28">
        <f t="shared" si="16"/>
        <v>0.18</v>
      </c>
    </row>
    <row r="97" spans="2:55" ht="18" hidden="1" customHeight="1" outlineLevel="3" x14ac:dyDescent="0.25">
      <c r="B97" s="71" t="s">
        <v>64</v>
      </c>
      <c r="C97" s="28">
        <v>0.32650000000000001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0.32650000000000001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S97" s="28">
        <f t="shared" si="16"/>
        <v>0.65300000000000002</v>
      </c>
    </row>
    <row r="98" spans="2:55" ht="18" hidden="1" customHeight="1" outlineLevel="3" x14ac:dyDescent="0.25">
      <c r="B98" s="71" t="s">
        <v>65</v>
      </c>
      <c r="C98" s="28">
        <v>0.308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0.308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S98" s="28">
        <f t="shared" si="16"/>
        <v>0.61599999999999999</v>
      </c>
    </row>
    <row r="99" spans="2:55" ht="18" hidden="1" customHeight="1" outlineLevel="3" x14ac:dyDescent="0.25">
      <c r="B99" s="71" t="s">
        <v>66</v>
      </c>
      <c r="C99" s="28">
        <v>1.2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1.2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S99" s="28">
        <f t="shared" si="16"/>
        <v>2.4</v>
      </c>
    </row>
    <row r="100" spans="2:55" ht="18" hidden="1" customHeight="1" outlineLevel="3" x14ac:dyDescent="0.25">
      <c r="B100" s="71" t="s">
        <v>67</v>
      </c>
      <c r="C100" s="28">
        <v>0.4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0.4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S100" s="28">
        <f t="shared" si="16"/>
        <v>0.8</v>
      </c>
    </row>
    <row r="101" spans="2:55" ht="18" hidden="1" customHeight="1" outlineLevel="3" x14ac:dyDescent="0.25">
      <c r="B101" s="71" t="s">
        <v>68</v>
      </c>
      <c r="C101" s="28">
        <v>2.4E-2</v>
      </c>
      <c r="D101" s="28"/>
      <c r="E101" s="28"/>
      <c r="F101" s="28"/>
      <c r="G101" s="28"/>
      <c r="H101" s="28"/>
      <c r="I101" s="28"/>
      <c r="J101" s="28">
        <v>2.4E-2</v>
      </c>
      <c r="K101" s="28"/>
      <c r="L101" s="28"/>
      <c r="M101" s="28"/>
      <c r="N101" s="28"/>
      <c r="O101" s="28"/>
      <c r="P101" s="28"/>
      <c r="Q101" s="28"/>
      <c r="S101" s="28"/>
    </row>
    <row r="102" spans="2:55" ht="18" hidden="1" customHeight="1" outlineLevel="3" x14ac:dyDescent="0.25">
      <c r="B102" s="71" t="s">
        <v>69</v>
      </c>
      <c r="C102" s="28">
        <v>2.4E-2</v>
      </c>
      <c r="D102" s="28"/>
      <c r="E102" s="28"/>
      <c r="F102" s="28"/>
      <c r="G102" s="28"/>
      <c r="H102" s="28"/>
      <c r="I102" s="28"/>
      <c r="J102" s="28">
        <v>2.4E-2</v>
      </c>
      <c r="K102" s="28"/>
      <c r="L102" s="28"/>
      <c r="M102" s="28"/>
      <c r="N102" s="28"/>
      <c r="O102" s="28"/>
      <c r="P102" s="28"/>
      <c r="Q102" s="28"/>
      <c r="S102" s="28"/>
    </row>
    <row r="103" spans="2:55" ht="18" hidden="1" customHeight="1" outlineLevel="3" x14ac:dyDescent="0.25">
      <c r="B103" s="71" t="s">
        <v>70</v>
      </c>
      <c r="C103" s="28">
        <v>6.3E-3</v>
      </c>
      <c r="D103" s="28"/>
      <c r="E103" s="28"/>
      <c r="F103" s="28"/>
      <c r="G103" s="28"/>
      <c r="H103" s="28"/>
      <c r="I103" s="28"/>
      <c r="J103" s="28">
        <v>6.3E-3</v>
      </c>
      <c r="K103" s="28"/>
      <c r="L103" s="28"/>
      <c r="M103" s="28"/>
      <c r="N103" s="28"/>
      <c r="O103" s="28"/>
      <c r="P103" s="28"/>
      <c r="Q103" s="28"/>
      <c r="S103" s="28"/>
    </row>
    <row r="104" spans="2:55" ht="18" hidden="1" customHeight="1" outlineLevel="3" x14ac:dyDescent="0.25">
      <c r="B104" s="71" t="s">
        <v>71</v>
      </c>
      <c r="C104" s="28">
        <v>1.28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1.28</v>
      </c>
      <c r="K104" s="28"/>
      <c r="L104" s="28"/>
      <c r="M104" s="28"/>
      <c r="N104" s="28"/>
      <c r="O104" s="28"/>
      <c r="P104" s="28"/>
      <c r="Q104" s="28"/>
      <c r="S104" s="28">
        <f t="shared" si="16"/>
        <v>2.56</v>
      </c>
    </row>
    <row r="105" spans="2:55" ht="3" customHeight="1" x14ac:dyDescent="0.25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S105" s="35"/>
      <c r="BC105" s="5"/>
    </row>
    <row r="106" spans="2:55" ht="18" customHeight="1" collapsed="1" x14ac:dyDescent="0.25">
      <c r="B106" s="16" t="s">
        <v>41</v>
      </c>
      <c r="C106" s="17">
        <f>-(C108+C109+C110)</f>
        <v>-12.12116938889169</v>
      </c>
      <c r="D106" s="17">
        <f t="shared" ref="D106:Q106" si="20">-(D108+D109+D110)</f>
        <v>-7.55078088090979</v>
      </c>
      <c r="E106" s="17">
        <f t="shared" si="20"/>
        <v>-7.5630648776918044</v>
      </c>
      <c r="F106" s="17">
        <f t="shared" si="20"/>
        <v>-7.5657928033243502</v>
      </c>
      <c r="G106" s="17">
        <f t="shared" si="20"/>
        <v>-9.6224174098456654</v>
      </c>
      <c r="H106" s="17">
        <f t="shared" si="20"/>
        <v>-12.78090966435937</v>
      </c>
      <c r="I106" s="17">
        <f t="shared" si="20"/>
        <v>-14.756347363198575</v>
      </c>
      <c r="J106" s="17">
        <f t="shared" si="20"/>
        <v>-12.237059184754141</v>
      </c>
      <c r="K106" s="17">
        <f t="shared" si="20"/>
        <v>-14.096971865595133</v>
      </c>
      <c r="L106" s="17">
        <f t="shared" si="20"/>
        <v>-13.816871189425118</v>
      </c>
      <c r="M106" s="17">
        <f t="shared" si="20"/>
        <v>-14.834770353864812</v>
      </c>
      <c r="N106" s="17">
        <f t="shared" si="20"/>
        <v>-19.29727853576636</v>
      </c>
      <c r="O106" s="17">
        <f t="shared" si="20"/>
        <v>-23.326096168462708</v>
      </c>
      <c r="P106" s="17">
        <f t="shared" si="20"/>
        <v>-23.331686755106183</v>
      </c>
      <c r="Q106" s="17">
        <f t="shared" si="20"/>
        <v>-25.049081165383846</v>
      </c>
      <c r="S106" s="17">
        <f>SUM(C106:Q106)</f>
        <v>-217.95029760657954</v>
      </c>
    </row>
    <row r="107" spans="2:55" ht="3" hidden="1" customHeight="1" outlineLevel="1" x14ac:dyDescent="0.2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S107" s="35"/>
    </row>
    <row r="108" spans="2:55" ht="18" hidden="1" customHeight="1" outlineLevel="1" x14ac:dyDescent="0.25">
      <c r="B108" s="65" t="s">
        <v>42</v>
      </c>
      <c r="C108" s="42">
        <v>7.2727016333350143</v>
      </c>
      <c r="D108" s="42">
        <v>7.55078088090979</v>
      </c>
      <c r="E108" s="42">
        <v>7.5630648776918044</v>
      </c>
      <c r="F108" s="42">
        <v>7.5657928033243502</v>
      </c>
      <c r="G108" s="42">
        <v>7.5620249742670786</v>
      </c>
      <c r="H108" s="42">
        <v>7.6580805655581186</v>
      </c>
      <c r="I108" s="42">
        <v>7.6580805655581186</v>
      </c>
      <c r="J108" s="42">
        <v>7.6580805655581186</v>
      </c>
      <c r="K108" s="42">
        <v>7.6580805655581186</v>
      </c>
      <c r="L108" s="42">
        <v>7.6621890732900768</v>
      </c>
      <c r="M108" s="42">
        <v>7.6580805655581186</v>
      </c>
      <c r="N108" s="42">
        <v>7.6580805655581186</v>
      </c>
      <c r="O108" s="42">
        <v>7.6580805655581186</v>
      </c>
      <c r="P108" s="42">
        <v>7.6580805655581186</v>
      </c>
      <c r="Q108" s="42">
        <v>7.6886411093725515</v>
      </c>
      <c r="S108" s="42">
        <f>SUM(C108:Q108)</f>
        <v>114.12983987665562</v>
      </c>
      <c r="T108" s="28"/>
      <c r="U108" s="28"/>
      <c r="V108" s="28"/>
      <c r="W108" s="28"/>
      <c r="X108" s="28"/>
      <c r="Y108" s="28"/>
    </row>
    <row r="109" spans="2:55" ht="18" hidden="1" customHeight="1" outlineLevel="1" x14ac:dyDescent="0.25">
      <c r="B109" s="65" t="s">
        <v>43</v>
      </c>
      <c r="C109" s="42">
        <v>4.8484677555566762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S109" s="42">
        <f>SUM(C109:Q109)</f>
        <v>4.8484677555566762</v>
      </c>
    </row>
    <row r="110" spans="2:55" ht="18" hidden="1" customHeight="1" outlineLevel="1" x14ac:dyDescent="0.25">
      <c r="B110" s="65" t="s">
        <v>44</v>
      </c>
      <c r="C110" s="42">
        <v>0</v>
      </c>
      <c r="D110" s="42">
        <v>0</v>
      </c>
      <c r="E110" s="42">
        <v>0</v>
      </c>
      <c r="F110" s="42">
        <v>0</v>
      </c>
      <c r="G110" s="42">
        <v>2.0603924355785872</v>
      </c>
      <c r="H110" s="42">
        <v>5.1228290988012528</v>
      </c>
      <c r="I110" s="42">
        <v>7.0982667976404556</v>
      </c>
      <c r="J110" s="42">
        <v>4.5789786191960227</v>
      </c>
      <c r="K110" s="42">
        <v>6.4388913000370138</v>
      </c>
      <c r="L110" s="42">
        <v>6.1546821161350422</v>
      </c>
      <c r="M110" s="42">
        <v>7.1766897883066925</v>
      </c>
      <c r="N110" s="42">
        <v>11.63919797020824</v>
      </c>
      <c r="O110" s="42">
        <v>15.668015602904591</v>
      </c>
      <c r="P110" s="42">
        <v>15.673606189548064</v>
      </c>
      <c r="Q110" s="42">
        <v>17.360440056011296</v>
      </c>
      <c r="S110" s="42">
        <f>SUM(C110:Q110)</f>
        <v>98.971989974367261</v>
      </c>
    </row>
    <row r="111" spans="2:55" ht="3" customHeight="1" x14ac:dyDescent="0.25">
      <c r="B111" s="20"/>
      <c r="C111" s="37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S111" s="35"/>
    </row>
    <row r="112" spans="2:55" ht="18" customHeight="1" collapsed="1" x14ac:dyDescent="0.25">
      <c r="B112" s="16" t="s">
        <v>45</v>
      </c>
      <c r="C112" s="17">
        <f t="shared" ref="C112:Q112" si="21">C114+C115</f>
        <v>-5.0756772391621485</v>
      </c>
      <c r="D112" s="17">
        <f t="shared" si="21"/>
        <v>-0.36675450582888225</v>
      </c>
      <c r="E112" s="17">
        <f t="shared" si="21"/>
        <v>-1.1472088691532372</v>
      </c>
      <c r="F112" s="17">
        <f t="shared" si="21"/>
        <v>-7.5077623269666521E-2</v>
      </c>
      <c r="G112" s="17">
        <f t="shared" si="21"/>
        <v>-6.1949127424116207E-2</v>
      </c>
      <c r="H112" s="17">
        <f t="shared" si="21"/>
        <v>-0.16294047749058227</v>
      </c>
      <c r="I112" s="17">
        <f t="shared" si="21"/>
        <v>-0.15493256182832874</v>
      </c>
      <c r="J112" s="17">
        <f t="shared" si="21"/>
        <v>-0.15493256182832874</v>
      </c>
      <c r="K112" s="17">
        <f t="shared" si="21"/>
        <v>-0.15493256182832874</v>
      </c>
      <c r="L112" s="17">
        <f t="shared" si="21"/>
        <v>-0.15936017735582855</v>
      </c>
      <c r="M112" s="17">
        <f t="shared" si="21"/>
        <v>-0.15061796866953528</v>
      </c>
      <c r="N112" s="17">
        <f t="shared" si="21"/>
        <v>-0.15493256182832874</v>
      </c>
      <c r="O112" s="17">
        <f t="shared" si="21"/>
        <v>-0.15493256182832874</v>
      </c>
      <c r="P112" s="17">
        <f t="shared" si="21"/>
        <v>-0.15493256182832874</v>
      </c>
      <c r="Q112" s="17">
        <f t="shared" si="21"/>
        <v>5.914501518504732</v>
      </c>
      <c r="S112" s="17">
        <f>SUM(C112:Q112)</f>
        <v>-2.214679840819235</v>
      </c>
    </row>
    <row r="113" spans="2:19" ht="3" hidden="1" customHeight="1" outlineLevel="1" x14ac:dyDescent="0.25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S113" s="4"/>
    </row>
    <row r="114" spans="2:19" ht="18" hidden="1" customHeight="1" outlineLevel="1" x14ac:dyDescent="0.25">
      <c r="B114" s="65" t="s">
        <v>46</v>
      </c>
      <c r="C114" s="42">
        <v>-5.0756772391621485</v>
      </c>
      <c r="D114" s="42">
        <v>-0.18329629236519018</v>
      </c>
      <c r="E114" s="42">
        <v>-0.98167217203494328</v>
      </c>
      <c r="F114" s="42">
        <v>8.4225404577503049E-2</v>
      </c>
      <c r="G114" s="42">
        <v>9.5203904636048442E-2</v>
      </c>
      <c r="H114" s="42">
        <v>-8.2176859843299255E-3</v>
      </c>
      <c r="I114" s="42">
        <v>0</v>
      </c>
      <c r="J114" s="42">
        <v>0</v>
      </c>
      <c r="K114" s="42">
        <v>0</v>
      </c>
      <c r="L114" s="42">
        <v>-4.4276155274998175E-3</v>
      </c>
      <c r="M114" s="42">
        <v>4.4276155274998175E-3</v>
      </c>
      <c r="N114" s="42">
        <v>0</v>
      </c>
      <c r="O114" s="42">
        <v>0</v>
      </c>
      <c r="P114" s="42">
        <v>0</v>
      </c>
      <c r="Q114" s="42">
        <v>6.0694340803330604</v>
      </c>
      <c r="S114" s="4"/>
    </row>
    <row r="115" spans="2:19" ht="18" hidden="1" customHeight="1" outlineLevel="1" x14ac:dyDescent="0.25">
      <c r="B115" s="65" t="s">
        <v>47</v>
      </c>
      <c r="C115" s="42"/>
      <c r="D115" s="42">
        <v>-0.18345821346369209</v>
      </c>
      <c r="E115" s="42">
        <v>-0.16553669711829394</v>
      </c>
      <c r="F115" s="42">
        <v>-0.15930302784716957</v>
      </c>
      <c r="G115" s="42">
        <v>-0.15715303206016465</v>
      </c>
      <c r="H115" s="42">
        <v>-0.15472279150625234</v>
      </c>
      <c r="I115" s="42">
        <v>-0.15493256182832874</v>
      </c>
      <c r="J115" s="42">
        <v>-0.15493256182832874</v>
      </c>
      <c r="K115" s="42">
        <v>-0.15493256182832874</v>
      </c>
      <c r="L115" s="42">
        <v>-0.15493256182832874</v>
      </c>
      <c r="M115" s="42">
        <v>-0.1550455841970351</v>
      </c>
      <c r="N115" s="42">
        <v>-0.15493256182832874</v>
      </c>
      <c r="O115" s="42">
        <v>-0.15493256182832874</v>
      </c>
      <c r="P115" s="42">
        <v>-0.15493256182832874</v>
      </c>
      <c r="Q115" s="42">
        <v>-0.15493256182832874</v>
      </c>
      <c r="S115" s="4"/>
    </row>
    <row r="116" spans="2:19" ht="3" customHeight="1" x14ac:dyDescent="0.25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S116" s="4"/>
    </row>
    <row r="117" spans="2:19" ht="18" customHeight="1" x14ac:dyDescent="0.25">
      <c r="B117" s="47" t="s">
        <v>48</v>
      </c>
      <c r="C117" s="17">
        <f t="shared" ref="C117:Q117" si="22">C10+C17+C74+C106+C112</f>
        <v>-215.50548706864498</v>
      </c>
      <c r="D117" s="17">
        <f t="shared" si="22"/>
        <v>5.2440286831592058</v>
      </c>
      <c r="E117" s="17">
        <f t="shared" si="22"/>
        <v>4.4274560219096042</v>
      </c>
      <c r="F117" s="17">
        <f t="shared" si="22"/>
        <v>10.687789562286856</v>
      </c>
      <c r="G117" s="17">
        <f t="shared" si="22"/>
        <v>11.480761646332454</v>
      </c>
      <c r="H117" s="17">
        <f t="shared" si="22"/>
        <v>49.747829730633569</v>
      </c>
      <c r="I117" s="17">
        <f t="shared" si="22"/>
        <v>41.234507127590604</v>
      </c>
      <c r="J117" s="17">
        <f t="shared" si="22"/>
        <v>-33.94410666435293</v>
      </c>
      <c r="K117" s="17">
        <f t="shared" si="22"/>
        <v>40.91289275141807</v>
      </c>
      <c r="L117" s="17">
        <f t="shared" si="22"/>
        <v>40.90228423972453</v>
      </c>
      <c r="M117" s="17">
        <f t="shared" si="22"/>
        <v>39.558313487567204</v>
      </c>
      <c r="N117" s="17">
        <f t="shared" si="22"/>
        <v>34.963709412706855</v>
      </c>
      <c r="O117" s="17">
        <f t="shared" si="22"/>
        <v>30.871277713010507</v>
      </c>
      <c r="P117" s="17">
        <f t="shared" si="22"/>
        <v>30.865687126367032</v>
      </c>
      <c r="Q117" s="17">
        <f t="shared" si="22"/>
        <v>131.69295140581283</v>
      </c>
      <c r="S117" s="17">
        <f>SUM(C117:Q117)</f>
        <v>223.13989517552136</v>
      </c>
    </row>
    <row r="118" spans="2:19" ht="3" customHeight="1" x14ac:dyDescent="0.25">
      <c r="C118" s="48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50"/>
      <c r="S118" s="35"/>
    </row>
    <row r="119" spans="2:19" ht="18" customHeight="1" x14ac:dyDescent="0.25">
      <c r="B119" s="47" t="s">
        <v>49</v>
      </c>
      <c r="C119" s="17">
        <f>C117</f>
        <v>-215.50548706864498</v>
      </c>
      <c r="D119" s="17">
        <f>C119+D117</f>
        <v>-210.26145838548578</v>
      </c>
      <c r="E119" s="17">
        <f t="shared" ref="E119:Q119" si="23">D119+E117</f>
        <v>-205.83400236357619</v>
      </c>
      <c r="F119" s="17">
        <f t="shared" si="23"/>
        <v>-195.14621280128932</v>
      </c>
      <c r="G119" s="17">
        <f t="shared" si="23"/>
        <v>-183.66545115495688</v>
      </c>
      <c r="H119" s="17">
        <f t="shared" si="23"/>
        <v>-133.91762142432333</v>
      </c>
      <c r="I119" s="17">
        <f t="shared" si="23"/>
        <v>-92.683114296732725</v>
      </c>
      <c r="J119" s="17">
        <f t="shared" si="23"/>
        <v>-126.62722096108565</v>
      </c>
      <c r="K119" s="17">
        <f t="shared" si="23"/>
        <v>-85.714328209667585</v>
      </c>
      <c r="L119" s="17">
        <f t="shared" si="23"/>
        <v>-44.812043969943055</v>
      </c>
      <c r="M119" s="17">
        <f t="shared" si="23"/>
        <v>-5.2537304823758504</v>
      </c>
      <c r="N119" s="17">
        <f t="shared" si="23"/>
        <v>29.709978930331005</v>
      </c>
      <c r="O119" s="17">
        <f t="shared" si="23"/>
        <v>60.581256643341511</v>
      </c>
      <c r="P119" s="17">
        <f t="shared" si="23"/>
        <v>91.44694376970854</v>
      </c>
      <c r="Q119" s="17">
        <f t="shared" si="23"/>
        <v>223.13989517552136</v>
      </c>
      <c r="S119"/>
    </row>
    <row r="120" spans="2:19" ht="3" customHeight="1" x14ac:dyDescent="0.25">
      <c r="D120" s="52"/>
      <c r="E120" s="52"/>
      <c r="F120" s="53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S120"/>
    </row>
    <row r="121" spans="2:19" ht="18" customHeight="1" x14ac:dyDescent="0.25">
      <c r="B121" s="55" t="s">
        <v>50</v>
      </c>
      <c r="C121" s="56">
        <f>IRR(C117:Q117)</f>
        <v>7.687264058735277E-2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S121"/>
    </row>
    <row r="122" spans="2:19" ht="18" customHeight="1" x14ac:dyDescent="0.25">
      <c r="B122"/>
      <c r="C12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S122" s="4"/>
    </row>
    <row r="123" spans="2:19" ht="18" customHeight="1" x14ac:dyDescent="0.25">
      <c r="B123" s="30"/>
      <c r="C123" s="2"/>
      <c r="D123" s="3"/>
      <c r="E123" s="3"/>
      <c r="S123" s="4"/>
    </row>
    <row r="124" spans="2:19" ht="18" customHeight="1" x14ac:dyDescent="0.25">
      <c r="B124" s="30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S124" s="4"/>
    </row>
    <row r="125" spans="2:19" ht="18" customHeight="1" x14ac:dyDescent="0.25">
      <c r="B125" s="3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S125" s="4"/>
    </row>
    <row r="126" spans="2:19" ht="18" customHeight="1" x14ac:dyDescent="0.25">
      <c r="B126" s="30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S126" s="4"/>
    </row>
    <row r="127" spans="2:19" ht="18" customHeight="1" x14ac:dyDescent="0.25">
      <c r="S127" s="4"/>
    </row>
    <row r="128" spans="2:19" ht="18" customHeight="1" x14ac:dyDescent="0.25">
      <c r="S128" s="4"/>
    </row>
    <row r="129" spans="4:19" ht="18" customHeight="1" x14ac:dyDescent="0.25">
      <c r="S129" s="4"/>
    </row>
    <row r="130" spans="4:19" ht="18" customHeight="1" x14ac:dyDescent="0.25">
      <c r="S130" s="4"/>
    </row>
    <row r="131" spans="4:19" ht="18" customHeight="1" x14ac:dyDescent="0.25">
      <c r="S131" s="4"/>
    </row>
    <row r="132" spans="4:19" ht="18" customHeight="1" x14ac:dyDescent="0.25">
      <c r="S132" s="4"/>
    </row>
    <row r="133" spans="4:19" ht="18" customHeight="1" x14ac:dyDescent="0.25">
      <c r="D133" s="62"/>
      <c r="S133" s="4"/>
    </row>
    <row r="134" spans="4:19" ht="18" customHeight="1" x14ac:dyDescent="0.25">
      <c r="D134" s="62"/>
      <c r="S134" s="4"/>
    </row>
    <row r="135" spans="4:19" ht="18" customHeight="1" x14ac:dyDescent="0.25">
      <c r="D135" s="62"/>
      <c r="S135" s="4"/>
    </row>
    <row r="136" spans="4:19" ht="18" customHeight="1" x14ac:dyDescent="0.25">
      <c r="D136" s="62"/>
      <c r="S136" s="4"/>
    </row>
    <row r="137" spans="4:19" ht="18" customHeight="1" x14ac:dyDescent="0.25">
      <c r="D137" s="62"/>
      <c r="S137" s="4"/>
    </row>
    <row r="138" spans="4:19" ht="18" customHeight="1" x14ac:dyDescent="0.25">
      <c r="D138" s="62"/>
      <c r="S138" s="4"/>
    </row>
    <row r="139" spans="4:19" ht="18" customHeight="1" x14ac:dyDescent="0.25">
      <c r="D139" s="62"/>
      <c r="S139" s="4"/>
    </row>
    <row r="140" spans="4:19" ht="18" customHeight="1" x14ac:dyDescent="0.25">
      <c r="D140" s="62"/>
      <c r="S140" s="4"/>
    </row>
    <row r="141" spans="4:19" ht="18" customHeight="1" x14ac:dyDescent="0.25">
      <c r="D141" s="62"/>
      <c r="S141" s="4"/>
    </row>
    <row r="142" spans="4:19" ht="18" customHeight="1" x14ac:dyDescent="0.25">
      <c r="D142" s="62"/>
      <c r="S142" s="4"/>
    </row>
    <row r="143" spans="4:19" ht="18" customHeight="1" x14ac:dyDescent="0.25">
      <c r="D143" s="62"/>
      <c r="S143" s="4"/>
    </row>
    <row r="144" spans="4:19" ht="18" customHeight="1" x14ac:dyDescent="0.25">
      <c r="D144" s="62"/>
      <c r="S144" s="4"/>
    </row>
    <row r="145" spans="4:19" ht="18" customHeight="1" x14ac:dyDescent="0.25">
      <c r="D145" s="62"/>
      <c r="S145" s="4"/>
    </row>
    <row r="146" spans="4:19" ht="18" customHeight="1" x14ac:dyDescent="0.25">
      <c r="D146" s="62"/>
      <c r="S146" s="4"/>
    </row>
    <row r="147" spans="4:19" ht="18" customHeight="1" x14ac:dyDescent="0.25">
      <c r="D147" s="62"/>
      <c r="S147" s="4"/>
    </row>
    <row r="148" spans="4:19" ht="18" customHeight="1" x14ac:dyDescent="0.25">
      <c r="S148" s="4"/>
    </row>
    <row r="149" spans="4:19" ht="18" customHeight="1" x14ac:dyDescent="0.25">
      <c r="S149" s="4"/>
    </row>
    <row r="150" spans="4:19" ht="18" customHeight="1" x14ac:dyDescent="0.25">
      <c r="S150" s="4"/>
    </row>
    <row r="151" spans="4:19" ht="18" customHeight="1" x14ac:dyDescent="0.25">
      <c r="S151" s="4"/>
    </row>
    <row r="152" spans="4:19" ht="18" customHeight="1" x14ac:dyDescent="0.25">
      <c r="S152" s="4"/>
    </row>
    <row r="153" spans="4:19" ht="18" customHeight="1" x14ac:dyDescent="0.25">
      <c r="S153" s="4"/>
    </row>
    <row r="154" spans="4:19" ht="18" customHeight="1" x14ac:dyDescent="0.25">
      <c r="S154" s="4"/>
    </row>
    <row r="155" spans="4:19" ht="18" customHeight="1" x14ac:dyDescent="0.25">
      <c r="S155" s="6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C46:Q46 S52 S23:S25 S27:S30 S117 S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FCL - Lote Norte</vt:lpstr>
      <vt:lpstr>FCL - Lote 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Szermeta</dc:creator>
  <cp:lastModifiedBy>Fernando de Caires Barbosa</cp:lastModifiedBy>
  <dcterms:created xsi:type="dcterms:W3CDTF">2022-08-10T20:45:58Z</dcterms:created>
  <dcterms:modified xsi:type="dcterms:W3CDTF">2022-08-12T12:31:58Z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nanc" linkTarget="prop_financ">
    <vt:lpwstr>#¡REF!</vt:lpwstr>
  </property>
  <property fmtid="{D5CDD505-2E9C-101B-9397-08002B2CF9AE}" pid="3" name="vendas" linkTarget="prop_vendas">
    <vt:lpwstr>#¡REF!</vt:lpwstr>
  </property>
</Properties>
</file>